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rciagc\Desktop\GC Onboarding\Vendor Onboarding Docs\"/>
    </mc:Choice>
  </mc:AlternateContent>
  <xr:revisionPtr revIDLastSave="0" documentId="8_{ED453615-20E5-4176-B2A7-062F63BE4347}" xr6:coauthVersionLast="47" xr6:coauthVersionMax="47" xr10:uidLastSave="{00000000-0000-0000-0000-000000000000}"/>
  <bookViews>
    <workbookView xWindow="28680" yWindow="6465" windowWidth="29040" windowHeight="15720" activeTab="2" xr2:uid="{00000000-000D-0000-FFFF-FFFF00000000}"/>
  </bookViews>
  <sheets>
    <sheet name="Instructions &amp; Scoring Guide" sheetId="1" r:id="rId1"/>
    <sheet name="CRI Screening" sheetId="2" r:id="rId2"/>
    <sheet name="Category Scoring" sheetId="3" r:id="rId3"/>
    <sheet name="Comparison Dashboard" sheetId="4" r:id="rId4"/>
    <sheet name="Scoring Rubric Reference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1" i="4" l="1"/>
  <c r="B40" i="4"/>
  <c r="B39" i="4"/>
  <c r="B38" i="4"/>
  <c r="B37" i="4"/>
  <c r="B36" i="4"/>
  <c r="B35" i="4"/>
  <c r="B34" i="4"/>
  <c r="B33" i="4"/>
  <c r="B32" i="4"/>
  <c r="H28" i="4"/>
  <c r="G28" i="4"/>
  <c r="B28" i="4"/>
  <c r="D27" i="4"/>
  <c r="C27" i="4"/>
  <c r="B27" i="4"/>
  <c r="H26" i="4"/>
  <c r="B26" i="4"/>
  <c r="G25" i="4"/>
  <c r="E25" i="4"/>
  <c r="B25" i="4"/>
  <c r="E24" i="4"/>
  <c r="D24" i="4"/>
  <c r="B24" i="4"/>
  <c r="H23" i="4"/>
  <c r="B23" i="4"/>
  <c r="E22" i="4"/>
  <c r="D22" i="4"/>
  <c r="B22" i="4"/>
  <c r="E21" i="4"/>
  <c r="D21" i="4"/>
  <c r="C21" i="4"/>
  <c r="B21" i="4"/>
  <c r="H20" i="4"/>
  <c r="B20" i="4"/>
  <c r="H19" i="4"/>
  <c r="G19" i="4"/>
  <c r="E19" i="4"/>
  <c r="D19" i="4"/>
  <c r="B19" i="4"/>
  <c r="C15" i="4"/>
  <c r="B15" i="4"/>
  <c r="C14" i="4"/>
  <c r="B14" i="4"/>
  <c r="C13" i="4"/>
  <c r="B13" i="4"/>
  <c r="C12" i="4"/>
  <c r="B12" i="4"/>
  <c r="C11" i="4"/>
  <c r="B11" i="4"/>
  <c r="C10" i="4"/>
  <c r="B10" i="4"/>
  <c r="C9" i="4"/>
  <c r="B9" i="4"/>
  <c r="C8" i="4"/>
  <c r="B8" i="4"/>
  <c r="C7" i="4"/>
  <c r="B7" i="4"/>
  <c r="C6" i="4"/>
  <c r="B6" i="4"/>
  <c r="M28" i="3"/>
  <c r="L28" i="3"/>
  <c r="H27" i="4" s="1"/>
  <c r="K28" i="3"/>
  <c r="J28" i="3"/>
  <c r="H25" i="4" s="1"/>
  <c r="I28" i="3"/>
  <c r="H24" i="4" s="1"/>
  <c r="H28" i="3"/>
  <c r="G28" i="3"/>
  <c r="H22" i="4" s="1"/>
  <c r="F28" i="3"/>
  <c r="H21" i="4" s="1"/>
  <c r="E28" i="3"/>
  <c r="D28" i="3"/>
  <c r="M24" i="3"/>
  <c r="L24" i="3"/>
  <c r="G27" i="4" s="1"/>
  <c r="K24" i="3"/>
  <c r="G26" i="4" s="1"/>
  <c r="J24" i="3"/>
  <c r="I24" i="3"/>
  <c r="G24" i="4" s="1"/>
  <c r="H24" i="3"/>
  <c r="G23" i="4" s="1"/>
  <c r="G24" i="3"/>
  <c r="G22" i="4" s="1"/>
  <c r="F24" i="3"/>
  <c r="G21" i="4" s="1"/>
  <c r="E24" i="3"/>
  <c r="G20" i="4" s="1"/>
  <c r="D24" i="3"/>
  <c r="M20" i="3"/>
  <c r="F28" i="4" s="1"/>
  <c r="L20" i="3"/>
  <c r="F27" i="4" s="1"/>
  <c r="K20" i="3"/>
  <c r="F26" i="4" s="1"/>
  <c r="J20" i="3"/>
  <c r="F25" i="4" s="1"/>
  <c r="I20" i="3"/>
  <c r="F24" i="4" s="1"/>
  <c r="H20" i="3"/>
  <c r="F23" i="4" s="1"/>
  <c r="G20" i="3"/>
  <c r="F22" i="4" s="1"/>
  <c r="F20" i="3"/>
  <c r="F21" i="4" s="1"/>
  <c r="E20" i="3"/>
  <c r="F20" i="4" s="1"/>
  <c r="D20" i="3"/>
  <c r="F19" i="4" s="1"/>
  <c r="M16" i="3"/>
  <c r="E28" i="4" s="1"/>
  <c r="L16" i="3"/>
  <c r="E27" i="4" s="1"/>
  <c r="K16" i="3"/>
  <c r="E26" i="4" s="1"/>
  <c r="J16" i="3"/>
  <c r="I16" i="3"/>
  <c r="H16" i="3"/>
  <c r="E23" i="4" s="1"/>
  <c r="G16" i="3"/>
  <c r="F16" i="3"/>
  <c r="E16" i="3"/>
  <c r="E20" i="4" s="1"/>
  <c r="D16" i="3"/>
  <c r="M12" i="3"/>
  <c r="D28" i="4" s="1"/>
  <c r="L12" i="3"/>
  <c r="K12" i="3"/>
  <c r="D26" i="4" s="1"/>
  <c r="J12" i="3"/>
  <c r="D25" i="4" s="1"/>
  <c r="I12" i="3"/>
  <c r="H12" i="3"/>
  <c r="D23" i="4" s="1"/>
  <c r="G12" i="3"/>
  <c r="F12" i="3"/>
  <c r="E12" i="3"/>
  <c r="D20" i="4" s="1"/>
  <c r="D12" i="3"/>
  <c r="M8" i="3"/>
  <c r="C28" i="4" s="1"/>
  <c r="L8" i="3"/>
  <c r="L31" i="3" s="1"/>
  <c r="K8" i="3"/>
  <c r="C26" i="4" s="1"/>
  <c r="J8" i="3"/>
  <c r="J31" i="3" s="1"/>
  <c r="I8" i="3"/>
  <c r="C24" i="4" s="1"/>
  <c r="H8" i="3"/>
  <c r="H31" i="3" s="1"/>
  <c r="G8" i="3"/>
  <c r="C22" i="4" s="1"/>
  <c r="F8" i="3"/>
  <c r="F31" i="3" s="1"/>
  <c r="E8" i="3"/>
  <c r="E31" i="3" s="1"/>
  <c r="D8" i="3"/>
  <c r="C19" i="4" s="1"/>
  <c r="M5" i="3"/>
  <c r="L5" i="3"/>
  <c r="K5" i="3"/>
  <c r="J5" i="3"/>
  <c r="I5" i="3"/>
  <c r="H5" i="3"/>
  <c r="G5" i="3"/>
  <c r="F5" i="3"/>
  <c r="E5" i="3"/>
  <c r="D5" i="3"/>
  <c r="M12" i="2"/>
  <c r="D15" i="4" s="1"/>
  <c r="L12" i="2"/>
  <c r="D14" i="4" s="1"/>
  <c r="K12" i="2"/>
  <c r="D13" i="4" s="1"/>
  <c r="J12" i="2"/>
  <c r="D12" i="4" s="1"/>
  <c r="I12" i="2"/>
  <c r="D11" i="4" s="1"/>
  <c r="H12" i="2"/>
  <c r="D10" i="4" s="1"/>
  <c r="G12" i="2"/>
  <c r="D9" i="4" s="1"/>
  <c r="F12" i="2"/>
  <c r="D8" i="4" s="1"/>
  <c r="E12" i="2"/>
  <c r="D7" i="4" s="1"/>
  <c r="D12" i="2"/>
  <c r="D6" i="4" s="1"/>
  <c r="E7" i="4" l="1"/>
  <c r="E33" i="3"/>
  <c r="G7" i="4" s="1"/>
  <c r="E32" i="3"/>
  <c r="F7" i="4" s="1"/>
  <c r="E34" i="3"/>
  <c r="H7" i="4" s="1"/>
  <c r="I20" i="4"/>
  <c r="L32" i="3"/>
  <c r="F14" i="4" s="1"/>
  <c r="L33" i="3"/>
  <c r="G14" i="4" s="1"/>
  <c r="E14" i="4"/>
  <c r="L34" i="3"/>
  <c r="H14" i="4" s="1"/>
  <c r="I27" i="4"/>
  <c r="F34" i="3"/>
  <c r="H8" i="4" s="1"/>
  <c r="I21" i="4"/>
  <c r="F32" i="3"/>
  <c r="F8" i="4" s="1"/>
  <c r="F33" i="3"/>
  <c r="G8" i="4" s="1"/>
  <c r="E8" i="4"/>
  <c r="J32" i="3"/>
  <c r="F12" i="4" s="1"/>
  <c r="J33" i="3"/>
  <c r="G12" i="4" s="1"/>
  <c r="E12" i="4"/>
  <c r="J34" i="3"/>
  <c r="H12" i="4" s="1"/>
  <c r="I25" i="4"/>
  <c r="H32" i="3"/>
  <c r="F10" i="4" s="1"/>
  <c r="H33" i="3"/>
  <c r="G10" i="4" s="1"/>
  <c r="E10" i="4"/>
  <c r="H34" i="3"/>
  <c r="H10" i="4" s="1"/>
  <c r="I23" i="4"/>
  <c r="I31" i="3"/>
  <c r="K31" i="3"/>
  <c r="M31" i="3"/>
  <c r="C20" i="4"/>
  <c r="C23" i="4"/>
  <c r="D31" i="3"/>
  <c r="G31" i="3"/>
  <c r="C25" i="4"/>
  <c r="D34" i="3" l="1"/>
  <c r="H6" i="4" s="1"/>
  <c r="I19" i="4"/>
  <c r="D33" i="3"/>
  <c r="G6" i="4" s="1"/>
  <c r="D32" i="3"/>
  <c r="F6" i="4" s="1"/>
  <c r="E6" i="4"/>
  <c r="E9" i="4"/>
  <c r="I22" i="4"/>
  <c r="G32" i="3"/>
  <c r="F9" i="4" s="1"/>
  <c r="G33" i="3"/>
  <c r="G9" i="4" s="1"/>
  <c r="G34" i="3"/>
  <c r="H9" i="4" s="1"/>
  <c r="M34" i="3"/>
  <c r="H15" i="4" s="1"/>
  <c r="E15" i="4"/>
  <c r="M33" i="3"/>
  <c r="G15" i="4" s="1"/>
  <c r="I28" i="4"/>
  <c r="M32" i="3"/>
  <c r="F15" i="4" s="1"/>
  <c r="K33" i="3"/>
  <c r="G13" i="4" s="1"/>
  <c r="K32" i="3"/>
  <c r="F13" i="4" s="1"/>
  <c r="E13" i="4"/>
  <c r="K34" i="3"/>
  <c r="H13" i="4" s="1"/>
  <c r="I26" i="4"/>
  <c r="E11" i="4"/>
  <c r="I32" i="3"/>
  <c r="F11" i="4" s="1"/>
  <c r="I24" i="4"/>
  <c r="I33" i="3"/>
  <c r="G11" i="4" s="1"/>
  <c r="I34" i="3"/>
  <c r="H11" i="4" s="1"/>
</calcChain>
</file>

<file path=xl/sharedStrings.xml><?xml version="1.0" encoding="utf-8"?>
<sst xmlns="http://schemas.openxmlformats.org/spreadsheetml/2006/main" count="708" uniqueCount="223">
  <si>
    <t>WWRGD Vendor Evaluation Scorecard — Instructions &amp; Scoring Guide</t>
  </si>
  <si>
    <t/>
  </si>
  <si>
    <t>PURPOSE</t>
  </si>
  <si>
    <t>Score and compare multiple vendor RFI responses side-by-side using the WWRGD Risk Scoring Matrix framework. This scorecard supports evaluation of up to 10 vendors simultaneously across all 6 risk categories with a maximum composite score of 400 points.</t>
  </si>
  <si>
    <t>APPLICABILITY</t>
  </si>
  <si>
    <t>This scorecard works for both General Contractor (GC) and General Vendor (non-GC) evaluations. The scoring rubrics in Tab 5 include criteria applicable to both vendor types. Select the appropriate vendor type on Tab 3 to contextualize your evaluation.</t>
  </si>
  <si>
    <t>HOW TO USE THIS SCORECARD</t>
  </si>
  <si>
    <t>Step 1:</t>
  </si>
  <si>
    <t>Start with Tab 2 (CRI Screening)</t>
  </si>
  <si>
    <t>Screen all vendors against the 7 Critical Risk Indicators. Enter PASS or FAIL for each CRI per vendor. If ANY CRI = FAIL, the vendor is automatically DISQUALIFIED.</t>
  </si>
  <si>
    <t>Step 2:</t>
  </si>
  <si>
    <t>Proceed to Tab 3 (Category Scoring)</t>
  </si>
  <si>
    <t>For vendors that pass CRI screening, score each of the 6 risk categories (1-4 scale). Weighted scores and composite totals are calculated automatically.</t>
  </si>
  <si>
    <t>Step 3:</t>
  </si>
  <si>
    <t>Review Tab 4 (Comparison Dashboard)</t>
  </si>
  <si>
    <t>The dashboard auto-populates with a summary comparison of all vendors including rankings, risk tiers, and recommendations.</t>
  </si>
  <si>
    <t>Step 4:</t>
  </si>
  <si>
    <t>Reference Tab 5 (Scoring Rubric)</t>
  </si>
  <si>
    <t>Use the detailed scoring rubric as a reference when assigning raw scores (1-4) to ensure consistent and objective evaluation.</t>
  </si>
  <si>
    <t>SCORING SCALE REFERENCE</t>
  </si>
  <si>
    <t>Score</t>
  </si>
  <si>
    <t>Rating</t>
  </si>
  <si>
    <t>Description</t>
  </si>
  <si>
    <t>Excellent</t>
  </si>
  <si>
    <t>Top-tier performance, industry-leading practices and results</t>
  </si>
  <si>
    <t>Good</t>
  </si>
  <si>
    <t>Solid performance, meets expectations with minor areas for improvement</t>
  </si>
  <si>
    <t>Fair</t>
  </si>
  <si>
    <t>Below expectations, improvement needed in key areas</t>
  </si>
  <si>
    <t>Poor</t>
  </si>
  <si>
    <t>Significant deficiencies, major concerns requiring immediate attention</t>
  </si>
  <si>
    <t>RISK TIER DEFINITIONS</t>
  </si>
  <si>
    <t>Point Range</t>
  </si>
  <si>
    <t>Risk Tier</t>
  </si>
  <si>
    <t>Action</t>
  </si>
  <si>
    <t>Approval Authority</t>
  </si>
  <si>
    <t>Color Code</t>
  </si>
  <si>
    <t>320–400 pts</t>
  </si>
  <si>
    <t>LOW RISK</t>
  </si>
  <si>
    <t>Approve</t>
  </si>
  <si>
    <t>Category Manager</t>
  </si>
  <si>
    <t>240–319 pts</t>
  </si>
  <si>
    <t>MEDIUM RISK</t>
  </si>
  <si>
    <t>Conditional Approval</t>
  </si>
  <si>
    <t>Director</t>
  </si>
  <si>
    <t>160–239 pts</t>
  </si>
  <si>
    <t>HIGH RISK</t>
  </si>
  <si>
    <t>Executive Review Required</t>
  </si>
  <si>
    <t>VP/Executive</t>
  </si>
  <si>
    <t>&lt; 180 pts</t>
  </si>
  <si>
    <t>CRITICAL RISK</t>
  </si>
  <si>
    <t>Not Recommended / Disqualify</t>
  </si>
  <si>
    <t>N/A — Disqualified</t>
  </si>
  <si>
    <t>COLOR LEGEND</t>
  </si>
  <si>
    <t>Green</t>
  </si>
  <si>
    <t>LOW RISK / Pass / Qualified</t>
  </si>
  <si>
    <t>Yellow</t>
  </si>
  <si>
    <t>MEDIUM RISK / Input Cells (editable)</t>
  </si>
  <si>
    <t>Orange</t>
  </si>
  <si>
    <t>Red</t>
  </si>
  <si>
    <t>CRITICAL RISK / Fail / Disqualified</t>
  </si>
  <si>
    <t>Dark Blue</t>
  </si>
  <si>
    <t>Headers and Section Titles</t>
  </si>
  <si>
    <t>WWRGD DOCUMENT SUITE REFERENCES</t>
  </si>
  <si>
    <t>#</t>
  </si>
  <si>
    <t>Document Name</t>
  </si>
  <si>
    <t>Enhanced GC RFI Template</t>
  </si>
  <si>
    <t>Comprehensive Request for Information template for General Contractor evaluations</t>
  </si>
  <si>
    <t>GC Risk Scoring Matrix (400-Point)</t>
  </si>
  <si>
    <t>Risk scoring framework with 6 weighted categories and 7 CRIs for GC vendors</t>
  </si>
  <si>
    <t>General Vendor RFI Template</t>
  </si>
  <si>
    <t>Request for Information template for non-GC vendor evaluations</t>
  </si>
  <si>
    <t>General Vendor Risk Scoring Matrix (400-Point)</t>
  </si>
  <si>
    <t>Risk scoring framework adapted for general vendor/supplier evaluations</t>
  </si>
  <si>
    <t>Vendor Evaluation Workflow SOP</t>
  </si>
  <si>
    <t>Standard Operating Procedure for end-to-end vendor evaluation process</t>
  </si>
  <si>
    <t>WWRGD Critical Risk Indicator (CRI) Screening</t>
  </si>
  <si>
    <t>Enter vendor names in Row 4. For each CRI, enter PASS or FAIL in the yellow cells. If ANY indicator = FAIL, the vendor is DISQUALIFIED.</t>
  </si>
  <si>
    <t>Evaluator Name:</t>
  </si>
  <si>
    <t>Evaluation Date:</t>
  </si>
  <si>
    <t>CRI #</t>
  </si>
  <si>
    <t>Critical Risk Indicator</t>
  </si>
  <si>
    <t>Disqualification Threshold</t>
  </si>
  <si>
    <t>Vendor 1</t>
  </si>
  <si>
    <t>Vendor 2</t>
  </si>
  <si>
    <t>Vendor 3</t>
  </si>
  <si>
    <t>Vendor 4</t>
  </si>
  <si>
    <t>Vendor 5</t>
  </si>
  <si>
    <t>Vendor 6</t>
  </si>
  <si>
    <t>Vendor 7</t>
  </si>
  <si>
    <t>Vendor 8</t>
  </si>
  <si>
    <t>Vendor 9</t>
  </si>
  <si>
    <t>Vendor 10</t>
  </si>
  <si>
    <t>CRI-1</t>
  </si>
  <si>
    <t>Active Litigation</t>
  </si>
  <si>
    <t>Exceeding $5,000,000</t>
  </si>
  <si>
    <t>CRI-2</t>
  </si>
  <si>
    <t>Regulatory / OSHA Violations</t>
  </si>
  <si>
    <t>Willful or repeat violations</t>
  </si>
  <si>
    <t>CRI-3</t>
  </si>
  <si>
    <t>Financial Distress</t>
  </si>
  <si>
    <t>Negative cash flow or covenant violations</t>
  </si>
  <si>
    <t>CRI-4</t>
  </si>
  <si>
    <t>Debarment Status</t>
  </si>
  <si>
    <t>Any federal/state/local debarment</t>
  </si>
  <si>
    <t>CRI-5</t>
  </si>
  <si>
    <t>Safety Metrics</t>
  </si>
  <si>
    <t>EMR &gt; 1.2 or TRIR &gt; 3.0</t>
  </si>
  <si>
    <t>CRI-6</t>
  </si>
  <si>
    <t>Bond / Insurance Capacity</t>
  </si>
  <si>
    <t>Insufficient for project/engagement scope</t>
  </si>
  <si>
    <t>CRI-7</t>
  </si>
  <si>
    <t>License Status</t>
  </si>
  <si>
    <t>Expired or suspended licenses</t>
  </si>
  <si>
    <t>CRI SCREENING RESULT</t>
  </si>
  <si>
    <t>Notes / Comments</t>
  </si>
  <si>
    <t>WWRGD Vendor Risk Category Scoring</t>
  </si>
  <si>
    <t>Vendor Type:</t>
  </si>
  <si>
    <t>Score each vendor 1-4 per category. Weighted scores and composite totals are calculated automatically. Reference Tab 5 for scoring criteria.</t>
  </si>
  <si>
    <t>Category / Metric</t>
  </si>
  <si>
    <t>Weight / Max</t>
  </si>
  <si>
    <t>1</t>
  </si>
  <si>
    <t>Financial Stability</t>
  </si>
  <si>
    <t>Weight: 30% | Max: 120 pts</t>
  </si>
  <si>
    <t>Raw Score (1-4)</t>
  </si>
  <si>
    <t>Weighted Score</t>
  </si>
  <si>
    <t>Max: 100</t>
  </si>
  <si>
    <t>Justification / Notes</t>
  </si>
  <si>
    <t>2</t>
  </si>
  <si>
    <t>Safety Performance</t>
  </si>
  <si>
    <t>Weight: 20% | Max: 80 pts</t>
  </si>
  <si>
    <t>Max: 80</t>
  </si>
  <si>
    <t>3</t>
  </si>
  <si>
    <t>Quality / Performance History</t>
  </si>
  <si>
    <t>4</t>
  </si>
  <si>
    <t>Operational Capacity</t>
  </si>
  <si>
    <t>Weight: 20% | Max: 80 pts</t>
  </si>
  <si>
    <t>Max: 60</t>
  </si>
  <si>
    <t>5</t>
  </si>
  <si>
    <t>Compliance Record</t>
  </si>
  <si>
    <t>Weight: 5% | Max: 20 pts</t>
  </si>
  <si>
    <t>Max: 40</t>
  </si>
  <si>
    <t>6</t>
  </si>
  <si>
    <t>Technology Capabilities</t>
  </si>
  <si>
    <t>COMPOSITE SCORE</t>
  </si>
  <si>
    <t>Max: 400</t>
  </si>
  <si>
    <t>RISK TIER</t>
  </si>
  <si>
    <t>RECOMMENDATION</t>
  </si>
  <si>
    <t>APPROVAL AUTHORITY</t>
  </si>
  <si>
    <t>WWRGD Vendor Comparison Dashboard</t>
  </si>
  <si>
    <t>Evaluator:</t>
  </si>
  <si>
    <t>SECTION 1: OVERALL VENDOR COMPARISON</t>
  </si>
  <si>
    <t>Vendor Name</t>
  </si>
  <si>
    <t>Vendor Type</t>
  </si>
  <si>
    <t>CRI Status</t>
  </si>
  <si>
    <t>Composite Score</t>
  </si>
  <si>
    <t>Recommendation</t>
  </si>
  <si>
    <t>SECTION 2: CATEGORY SCORE COMPARISON</t>
  </si>
  <si>
    <t>Financial
Stability</t>
  </si>
  <si>
    <t>Safety
Performance</t>
  </si>
  <si>
    <t>Quality /
Performance</t>
  </si>
  <si>
    <t>Operational
Capacity</t>
  </si>
  <si>
    <t>Compliance
Record</t>
  </si>
  <si>
    <t>Technology
Capabilities</t>
  </si>
  <si>
    <t>COMPOSITE
SCORE</t>
  </si>
  <si>
    <t>SECTION 3: STRENGTHS &amp; WEAKNESSES SUMMARY</t>
  </si>
  <si>
    <t>Key Strengths</t>
  </si>
  <si>
    <t>Key Weaknesses</t>
  </si>
  <si>
    <t>Evaluator Notes</t>
  </si>
  <si>
    <t>SECTION 4: FINAL RECOMMENDATION</t>
  </si>
  <si>
    <t>Recommended Vendor(s)</t>
  </si>
  <si>
    <t>Justification</t>
  </si>
  <si>
    <t>Recommended Contract Enhancements</t>
  </si>
  <si>
    <t>Next Steps</t>
  </si>
  <si>
    <t>Approved By</t>
  </si>
  <si>
    <t>Approval Date</t>
  </si>
  <si>
    <t>WWRGD Scoring Rubric Reference — All 6 Risk Categories</t>
  </si>
  <si>
    <t>Use this rubric when assigning raw scores (1-4) on the Category Scoring tab. Criteria apply to both GC and General Vendor evaluations unless otherwise noted.</t>
  </si>
  <si>
    <t>1. FINANCIAL STABILITY</t>
  </si>
  <si>
    <t>Weight: 30% | Max: 120 Points</t>
  </si>
  <si>
    <t>Criteria</t>
  </si>
  <si>
    <t>D/E ratio &lt; 0.5; strong, consistent cash flow; bond/insurance capacity &gt;150% of engagement value; audited financials clean with no material findings; strong credit rating</t>
  </si>
  <si>
    <t>D/E ratio 0.5–1.0; adequate cash flow; sufficient bonding/insurance for scope; minor audit findings with documented remediation; satisfactory credit</t>
  </si>
  <si>
    <t>D/E ratio 1.0–2.0; limited or inconsistent cash flow; constrained bonding/insurance capacity; some financial concerns noted in financials; credit watch</t>
  </si>
  <si>
    <t>D/E ratio &gt; 2.0; negative cash flow or covenant violations; bonding/insurance issues or insufficient capacity; significant financial stress; poor credit rating</t>
  </si>
  <si>
    <t>2. SAFETY PERFORMANCE</t>
  </si>
  <si>
    <t>Weight: 20% | Max: 80 Points</t>
  </si>
  <si>
    <t>TRIR &lt; 1.0; zero serious violations in past 3 years; comprehensive written safety program with regular updates; proactive safety culture with leading indicators tracked; dedicated safety personnel</t>
  </si>
  <si>
    <t>TRIR 1.0–2.0; minor violations only (no willful/repeat); documented safety program meeting regulatory standards; reactive but effective safety management</t>
  </si>
  <si>
    <t>TRIR 2.0–3.0; some serious violations with documented corrective actions; basic safety compliance meeting minimum requirements; limited safety staff or resources</t>
  </si>
  <si>
    <t>TRIR &gt; 3.0; willful or repeat violations; inadequate safety program; history of serious injuries or fatalities; no dedicated safety personnel; OSHA citations outstanding</t>
  </si>
  <si>
    <t>3. QUALITY / PERFORMANCE HISTORY</t>
  </si>
  <si>
    <t>CPI &gt; 0.95; SPI &gt; 0.95; &lt; 5% defect/error rate; 90%+ client retention; documented QA/QC program with continuous improvement; industry awards or recognition</t>
  </si>
  <si>
    <t>CPI 0.90–0.95; SPI 0.90–0.95; 5–10% defect/error rate; 75–90% client retention; standard QA/QC processes with regular reviews; positive client references</t>
  </si>
  <si>
    <t>CPI 0.85–0.90; SPI 0.85–0.90; 10–15% defect/error rate; 60–75% client retention; basic quality processes; mixed client feedback; some rework history</t>
  </si>
  <si>
    <t>CPI &lt; 0.85; SPI &lt; 0.85; &gt; 15% defect/error rate; &lt; 60% client retention; inadequate quality management; significant rework or warranty claims; poor references</t>
  </si>
  <si>
    <t>4. OPERATIONAL CAPACITY</t>
  </si>
  <si>
    <t>Weight: 20% | Max: 80 Points</t>
  </si>
  <si>
    <t>&lt; 70% capacity utilization; deep bench strength/staff depth; proven scalability with documented surge capacity; geographic coverage matches needs; strong subcontractor/partner network</t>
  </si>
  <si>
    <t>70–85% capacity utilization; adequate staffing for current and proposed work; some scalability demonstrated; reasonable geographic coverage; established subcontractor relationships</t>
  </si>
  <si>
    <t>85–95% capacity utilization; limited bench strength/staff depth; capacity concerns for additional work; limited geographic presence; reliance on few subcontractors</t>
  </si>
  <si>
    <t>&gt; 95% capacity utilization; no bench strength; overextended with current commitments; unable to demonstrate scalability; inadequate geographic coverage; single-source dependencies</t>
  </si>
  <si>
    <t>5. COMPLIANCE RECORD</t>
  </si>
  <si>
    <t>Weight: 5% | Max: 20 Points</t>
  </si>
  <si>
    <t>Zero violations in past 5 years; proactive compliance program with regular internal and third-party audits; compliance certifications current; documented training program for all staff</t>
  </si>
  <si>
    <t>Minor violations only with prompt remediation; documented compliance program meeting industry standards; regular training; no outstanding regulatory actions</t>
  </si>
  <si>
    <t>Some violations with documented remediation plans; basic compliance meeting minimum regulatory requirements; sporadic training; some outstanding items</t>
  </si>
  <si>
    <t>Significant violations including willful or repeat; inadequate compliance program; outstanding regulatory actions or penalties; no formal training program; debarment risk</t>
  </si>
  <si>
    <t>6. TECHNOLOGY CAPABILITIES</t>
  </si>
  <si>
    <t>Industry-leading tools (BIM/VR for GC; advanced platforms for General Vendors); SOC 2 Type II or ISO 27001 certified; advanced real-time reporting and analytics; documented cybersecurity program; technology roadmap aligned with industry trends</t>
  </si>
  <si>
    <t>Standard project management/industry software adopted; basic cybersecurity measures in place; adequate reporting capabilities; regular technology updates; some digital workflows</t>
  </si>
  <si>
    <t>Limited technology adoption; minimal cybersecurity measures; basic or manual reporting; outdated systems; limited digital capabilities; ad-hoc technology investments</t>
  </si>
  <si>
    <t>Paper-based or primarily manual processes; no cybersecurity program; no standardized reporting; no technology investment plan; significant technology gaps creating operational risk</t>
  </si>
  <si>
    <t>CRITICAL RISK INDICATORS (CRI) REFERENCE</t>
  </si>
  <si>
    <t>Indicator</t>
  </si>
  <si>
    <t>Exceeding $5,000,000 in active or pending claims</t>
  </si>
  <si>
    <t>Willful or repeat violations within the past 3 years</t>
  </si>
  <si>
    <t>Negative cash flow, covenant violations, or bankruptcy filings</t>
  </si>
  <si>
    <t>Any federal, state, or local debarment or suspension</t>
  </si>
  <si>
    <t>EMR &gt; 1.2 or TRIR &gt; 3.0 (industry average benchmarks)</t>
  </si>
  <si>
    <t>Insufficient bonding or insurance for project/engagement scope</t>
  </si>
  <si>
    <t>Expired, suspended, or revoked professional licenses</t>
  </si>
  <si>
    <t>NOTE: If ANY CRI results in FAIL, the vendor is automatically DISQUALIFIED regardless of category scores. CRI screening must be completed before proceeding to category scoring.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</si>
</sst>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rgb="FF1F4E79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2E75B6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2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vertical="center" wrapText="1"/>
    </xf>
    <xf numFmtId="0" fontId="0" fillId="8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vertical="center" wrapText="1"/>
    </xf>
    <xf numFmtId="0" fontId="4" fillId="7" borderId="1" xfId="0" applyFont="1" applyFill="1" applyBorder="1" applyAlignment="1">
      <alignment wrapText="1"/>
    </xf>
  </cellXfs>
  <cellStyles count="1">
    <cellStyle name="Normal" xfId="0" builtinId="0"/>
  </cellStyles>
  <dxfs count="260">
    <dxf>
      <font>
        <b/>
      </font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CE4D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FEB9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CE4D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FEB9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CE4D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FEB9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CE4D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FEB9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CE4D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FEB9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CE4D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FEB9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CE4D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FEB9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CE4D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FEB9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CE4D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FEB9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CE4D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FEB9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CE4D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FEB9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CE4D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FEB9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CE4D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FEB9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CE4D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FEB9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CE4D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FEB9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CE4D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FEB9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CE4D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FEB9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CE4D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FEB9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CE4D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FEB9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CE4D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FEB9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2"/>
  <sheetViews>
    <sheetView showGridLines="0" workbookViewId="0">
      <pane ySplit="2" topLeftCell="A3" activePane="bottomLeft" state="frozen"/>
      <selection pane="bottomLeft"/>
    </sheetView>
  </sheetViews>
  <sheetFormatPr defaultRowHeight="14.5" x14ac:dyDescent="0.35"/>
  <cols>
    <col min="1" max="1" width="22.7265625" customWidth="1"/>
    <col min="2" max="2" width="30.7265625" customWidth="1"/>
    <col min="3" max="4" width="50.7265625" customWidth="1"/>
    <col min="5" max="5" width="30.7265625" customWidth="1"/>
  </cols>
  <sheetData>
    <row r="1" spans="1:5" ht="36" customHeight="1" x14ac:dyDescent="0.35">
      <c r="A1" s="14" t="s">
        <v>0</v>
      </c>
      <c r="B1" s="14"/>
      <c r="C1" s="14"/>
      <c r="D1" s="14"/>
      <c r="E1" s="14"/>
    </row>
    <row r="3" spans="1:5" x14ac:dyDescent="0.35">
      <c r="A3" s="15" t="s">
        <v>2</v>
      </c>
      <c r="B3" s="15"/>
      <c r="C3" s="15"/>
      <c r="D3" s="15"/>
      <c r="E3" s="15"/>
    </row>
    <row r="4" spans="1:5" ht="45" customHeight="1" x14ac:dyDescent="0.35">
      <c r="A4" s="16" t="s">
        <v>3</v>
      </c>
      <c r="B4" s="16"/>
      <c r="C4" s="16"/>
      <c r="D4" s="16"/>
      <c r="E4" s="16"/>
    </row>
    <row r="6" spans="1:5" x14ac:dyDescent="0.35">
      <c r="A6" s="15" t="s">
        <v>4</v>
      </c>
      <c r="B6" s="15"/>
      <c r="C6" s="15"/>
      <c r="D6" s="15"/>
      <c r="E6" s="15"/>
    </row>
    <row r="7" spans="1:5" ht="45" customHeight="1" x14ac:dyDescent="0.35">
      <c r="A7" s="16" t="s">
        <v>5</v>
      </c>
      <c r="B7" s="16"/>
      <c r="C7" s="16"/>
      <c r="D7" s="16"/>
      <c r="E7" s="16"/>
    </row>
    <row r="9" spans="1:5" x14ac:dyDescent="0.35">
      <c r="A9" s="15" t="s">
        <v>6</v>
      </c>
      <c r="B9" s="15"/>
      <c r="C9" s="15"/>
      <c r="D9" s="15"/>
      <c r="E9" s="15"/>
    </row>
    <row r="10" spans="1:5" ht="36" customHeight="1" x14ac:dyDescent="0.35">
      <c r="A10" s="3" t="s">
        <v>7</v>
      </c>
      <c r="B10" s="3" t="s">
        <v>8</v>
      </c>
      <c r="C10" s="16" t="s">
        <v>9</v>
      </c>
      <c r="D10" s="16"/>
      <c r="E10" s="16"/>
    </row>
    <row r="11" spans="1:5" ht="36" customHeight="1" x14ac:dyDescent="0.35">
      <c r="A11" s="3" t="s">
        <v>10</v>
      </c>
      <c r="B11" s="3" t="s">
        <v>11</v>
      </c>
      <c r="C11" s="16" t="s">
        <v>12</v>
      </c>
      <c r="D11" s="16"/>
      <c r="E11" s="16"/>
    </row>
    <row r="12" spans="1:5" ht="36" customHeight="1" x14ac:dyDescent="0.35">
      <c r="A12" s="3" t="s">
        <v>13</v>
      </c>
      <c r="B12" s="3" t="s">
        <v>14</v>
      </c>
      <c r="C12" s="16" t="s">
        <v>15</v>
      </c>
      <c r="D12" s="16"/>
      <c r="E12" s="16"/>
    </row>
    <row r="13" spans="1:5" ht="36" customHeight="1" x14ac:dyDescent="0.35">
      <c r="A13" s="3" t="s">
        <v>16</v>
      </c>
      <c r="B13" s="3" t="s">
        <v>17</v>
      </c>
      <c r="C13" s="16" t="s">
        <v>18</v>
      </c>
      <c r="D13" s="16"/>
      <c r="E13" s="16"/>
    </row>
    <row r="15" spans="1:5" x14ac:dyDescent="0.35">
      <c r="A15" s="15" t="s">
        <v>19</v>
      </c>
      <c r="B15" s="15"/>
      <c r="C15" s="15"/>
      <c r="D15" s="15"/>
      <c r="E15" s="15"/>
    </row>
    <row r="16" spans="1:5" x14ac:dyDescent="0.35">
      <c r="A16" s="4" t="s">
        <v>20</v>
      </c>
      <c r="B16" s="4" t="s">
        <v>21</v>
      </c>
      <c r="C16" s="4" t="s">
        <v>22</v>
      </c>
      <c r="D16" s="4" t="s">
        <v>1</v>
      </c>
      <c r="E16" s="4" t="s">
        <v>1</v>
      </c>
    </row>
    <row r="17" spans="1:5" ht="30" customHeight="1" x14ac:dyDescent="0.35">
      <c r="A17" s="5">
        <v>4</v>
      </c>
      <c r="B17" s="2" t="s">
        <v>23</v>
      </c>
      <c r="C17" s="16" t="s">
        <v>24</v>
      </c>
      <c r="D17" s="16"/>
      <c r="E17" s="16"/>
    </row>
    <row r="18" spans="1:5" ht="30" customHeight="1" x14ac:dyDescent="0.35">
      <c r="A18" s="5">
        <v>3</v>
      </c>
      <c r="B18" s="2" t="s">
        <v>25</v>
      </c>
      <c r="C18" s="16" t="s">
        <v>26</v>
      </c>
      <c r="D18" s="16"/>
      <c r="E18" s="16"/>
    </row>
    <row r="19" spans="1:5" ht="30" customHeight="1" x14ac:dyDescent="0.35">
      <c r="A19" s="5">
        <v>2</v>
      </c>
      <c r="B19" s="2" t="s">
        <v>27</v>
      </c>
      <c r="C19" s="16" t="s">
        <v>28</v>
      </c>
      <c r="D19" s="16"/>
      <c r="E19" s="16"/>
    </row>
    <row r="20" spans="1:5" ht="30" customHeight="1" x14ac:dyDescent="0.35">
      <c r="A20" s="5">
        <v>1</v>
      </c>
      <c r="B20" s="2" t="s">
        <v>29</v>
      </c>
      <c r="C20" s="16" t="s">
        <v>30</v>
      </c>
      <c r="D20" s="16"/>
      <c r="E20" s="16"/>
    </row>
    <row r="22" spans="1:5" x14ac:dyDescent="0.35">
      <c r="A22" s="15" t="s">
        <v>31</v>
      </c>
      <c r="B22" s="15"/>
      <c r="C22" s="15"/>
      <c r="D22" s="15"/>
      <c r="E22" s="15"/>
    </row>
    <row r="23" spans="1:5" x14ac:dyDescent="0.35">
      <c r="A23" s="4" t="s">
        <v>32</v>
      </c>
      <c r="B23" s="4" t="s">
        <v>33</v>
      </c>
      <c r="C23" s="4" t="s">
        <v>34</v>
      </c>
      <c r="D23" s="4" t="s">
        <v>35</v>
      </c>
      <c r="E23" s="4" t="s">
        <v>36</v>
      </c>
    </row>
    <row r="24" spans="1:5" ht="24" customHeight="1" x14ac:dyDescent="0.35">
      <c r="A24" s="6" t="s">
        <v>37</v>
      </c>
      <c r="B24" s="6" t="s">
        <v>38</v>
      </c>
      <c r="C24" s="6" t="s">
        <v>39</v>
      </c>
      <c r="D24" s="6" t="s">
        <v>40</v>
      </c>
      <c r="E24" s="6" t="s">
        <v>1</v>
      </c>
    </row>
    <row r="25" spans="1:5" ht="24" customHeight="1" x14ac:dyDescent="0.35">
      <c r="A25" s="7" t="s">
        <v>41</v>
      </c>
      <c r="B25" s="7" t="s">
        <v>42</v>
      </c>
      <c r="C25" s="7" t="s">
        <v>43</v>
      </c>
      <c r="D25" s="7" t="s">
        <v>44</v>
      </c>
      <c r="E25" s="7" t="s">
        <v>1</v>
      </c>
    </row>
    <row r="26" spans="1:5" ht="24" customHeight="1" x14ac:dyDescent="0.35">
      <c r="A26" s="8" t="s">
        <v>45</v>
      </c>
      <c r="B26" s="8" t="s">
        <v>46</v>
      </c>
      <c r="C26" s="8" t="s">
        <v>47</v>
      </c>
      <c r="D26" s="8" t="s">
        <v>48</v>
      </c>
      <c r="E26" s="8" t="s">
        <v>1</v>
      </c>
    </row>
    <row r="27" spans="1:5" ht="24" customHeight="1" x14ac:dyDescent="0.35">
      <c r="A27" s="9" t="s">
        <v>49</v>
      </c>
      <c r="B27" s="9" t="s">
        <v>50</v>
      </c>
      <c r="C27" s="9" t="s">
        <v>51</v>
      </c>
      <c r="D27" s="9" t="s">
        <v>52</v>
      </c>
      <c r="E27" s="9" t="s">
        <v>1</v>
      </c>
    </row>
    <row r="29" spans="1:5" x14ac:dyDescent="0.35">
      <c r="A29" s="15" t="s">
        <v>53</v>
      </c>
      <c r="B29" s="15"/>
      <c r="C29" s="15"/>
      <c r="D29" s="15"/>
      <c r="E29" s="15"/>
    </row>
    <row r="30" spans="1:5" x14ac:dyDescent="0.35">
      <c r="A30" s="6" t="s">
        <v>54</v>
      </c>
      <c r="B30" s="16" t="s">
        <v>55</v>
      </c>
      <c r="C30" s="16"/>
      <c r="D30" s="16"/>
      <c r="E30" s="16"/>
    </row>
    <row r="31" spans="1:5" x14ac:dyDescent="0.35">
      <c r="A31" s="7" t="s">
        <v>56</v>
      </c>
      <c r="B31" s="16" t="s">
        <v>57</v>
      </c>
      <c r="C31" s="16"/>
      <c r="D31" s="16"/>
      <c r="E31" s="16"/>
    </row>
    <row r="32" spans="1:5" x14ac:dyDescent="0.35">
      <c r="A32" s="8" t="s">
        <v>58</v>
      </c>
      <c r="B32" s="16" t="s">
        <v>46</v>
      </c>
      <c r="C32" s="16"/>
      <c r="D32" s="16"/>
      <c r="E32" s="16"/>
    </row>
    <row r="33" spans="1:5" x14ac:dyDescent="0.35">
      <c r="A33" s="9" t="s">
        <v>59</v>
      </c>
      <c r="B33" s="16" t="s">
        <v>60</v>
      </c>
      <c r="C33" s="16"/>
      <c r="D33" s="16"/>
      <c r="E33" s="16"/>
    </row>
    <row r="34" spans="1:5" x14ac:dyDescent="0.35">
      <c r="A34" s="4" t="s">
        <v>61</v>
      </c>
      <c r="B34" s="16" t="s">
        <v>62</v>
      </c>
      <c r="C34" s="16"/>
      <c r="D34" s="16"/>
      <c r="E34" s="16"/>
    </row>
    <row r="36" spans="1:5" x14ac:dyDescent="0.35">
      <c r="A36" s="15" t="s">
        <v>63</v>
      </c>
      <c r="B36" s="15"/>
      <c r="C36" s="15"/>
      <c r="D36" s="15"/>
      <c r="E36" s="15"/>
    </row>
    <row r="37" spans="1:5" x14ac:dyDescent="0.35">
      <c r="A37" s="4" t="s">
        <v>64</v>
      </c>
      <c r="B37" s="4" t="s">
        <v>65</v>
      </c>
      <c r="C37" s="17" t="s">
        <v>22</v>
      </c>
      <c r="D37" s="17"/>
      <c r="E37" s="17"/>
    </row>
    <row r="38" spans="1:5" ht="28" customHeight="1" x14ac:dyDescent="0.35">
      <c r="A38" s="5">
        <v>1</v>
      </c>
      <c r="B38" s="3" t="s">
        <v>66</v>
      </c>
      <c r="C38" s="16" t="s">
        <v>67</v>
      </c>
      <c r="D38" s="16"/>
      <c r="E38" s="16"/>
    </row>
    <row r="39" spans="1:5" ht="28" customHeight="1" x14ac:dyDescent="0.35">
      <c r="A39" s="5">
        <v>2</v>
      </c>
      <c r="B39" s="3" t="s">
        <v>68</v>
      </c>
      <c r="C39" s="16" t="s">
        <v>69</v>
      </c>
      <c r="D39" s="16"/>
      <c r="E39" s="16"/>
    </row>
    <row r="40" spans="1:5" ht="28" customHeight="1" x14ac:dyDescent="0.35">
      <c r="A40" s="5">
        <v>3</v>
      </c>
      <c r="B40" s="3" t="s">
        <v>70</v>
      </c>
      <c r="C40" s="16" t="s">
        <v>71</v>
      </c>
      <c r="D40" s="16"/>
      <c r="E40" s="16"/>
    </row>
    <row r="41" spans="1:5" ht="28" customHeight="1" x14ac:dyDescent="0.35">
      <c r="A41" s="5">
        <v>4</v>
      </c>
      <c r="B41" s="3" t="s">
        <v>72</v>
      </c>
      <c r="C41" s="16" t="s">
        <v>73</v>
      </c>
      <c r="D41" s="16"/>
      <c r="E41" s="16"/>
    </row>
    <row r="42" spans="1:5" ht="28" customHeight="1" x14ac:dyDescent="0.35">
      <c r="A42" s="5">
        <v>5</v>
      </c>
      <c r="B42" s="3" t="s">
        <v>74</v>
      </c>
      <c r="C42" s="16" t="s">
        <v>75</v>
      </c>
      <c r="D42" s="16"/>
      <c r="E42" s="16"/>
    </row>
  </sheetData>
  <mergeCells count="29">
    <mergeCell ref="C39:E39"/>
    <mergeCell ref="C40:E40"/>
    <mergeCell ref="C41:E41"/>
    <mergeCell ref="C42:E42"/>
    <mergeCell ref="B33:E33"/>
    <mergeCell ref="B34:E34"/>
    <mergeCell ref="A36:E36"/>
    <mergeCell ref="C37:E37"/>
    <mergeCell ref="C38:E38"/>
    <mergeCell ref="A22:E22"/>
    <mergeCell ref="A29:E29"/>
    <mergeCell ref="B30:E30"/>
    <mergeCell ref="B31:E31"/>
    <mergeCell ref="B32:E32"/>
    <mergeCell ref="A15:E15"/>
    <mergeCell ref="C17:E17"/>
    <mergeCell ref="C18:E18"/>
    <mergeCell ref="C19:E19"/>
    <mergeCell ref="C20:E20"/>
    <mergeCell ref="A9:E9"/>
    <mergeCell ref="C10:E10"/>
    <mergeCell ref="C11:E11"/>
    <mergeCell ref="C12:E12"/>
    <mergeCell ref="C13:E13"/>
    <mergeCell ref="A1:E1"/>
    <mergeCell ref="A3:E3"/>
    <mergeCell ref="A4:E4"/>
    <mergeCell ref="A6:E6"/>
    <mergeCell ref="A7:E7"/>
  </mergeCells>
  <pageMargins left="0.7" right="0.7" top="0.75" bottom="0.75" header="0.3" footer="0.3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"/>
  <sheetViews>
    <sheetView showGridLines="0" workbookViewId="0">
      <pane xSplit="3" ySplit="4" topLeftCell="D5" activePane="bottomRight" state="frozen"/>
      <selection pane="topRight" activeCell="D1" sqref="D1"/>
      <selection pane="bottomLeft" activeCell="A5" sqref="A5"/>
      <selection pane="bottomRight"/>
    </sheetView>
  </sheetViews>
  <sheetFormatPr defaultRowHeight="14.5" x14ac:dyDescent="0.35"/>
  <cols>
    <col min="1" max="1" width="8.7265625" customWidth="1"/>
    <col min="2" max="2" width="32.7265625" customWidth="1"/>
    <col min="3" max="3" width="35.7265625" customWidth="1"/>
    <col min="4" max="13" width="16.7265625" customWidth="1"/>
  </cols>
  <sheetData>
    <row r="1" spans="1:13" ht="32" customHeight="1" x14ac:dyDescent="0.35">
      <c r="A1" s="14" t="s">
        <v>76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32" customHeight="1" x14ac:dyDescent="0.35">
      <c r="A2" s="16" t="s">
        <v>77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29" x14ac:dyDescent="0.35">
      <c r="A3" s="3" t="s">
        <v>78</v>
      </c>
      <c r="B3" s="10" t="s">
        <v>1</v>
      </c>
      <c r="C3" s="2" t="s">
        <v>1</v>
      </c>
      <c r="D3" s="3" t="s">
        <v>79</v>
      </c>
      <c r="E3" s="10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</row>
    <row r="4" spans="1:13" ht="28" customHeight="1" x14ac:dyDescent="0.35">
      <c r="A4" s="4" t="s">
        <v>80</v>
      </c>
      <c r="B4" s="4" t="s">
        <v>81</v>
      </c>
      <c r="C4" s="4" t="s">
        <v>82</v>
      </c>
      <c r="D4" s="10" t="s">
        <v>83</v>
      </c>
      <c r="E4" s="10" t="s">
        <v>84</v>
      </c>
      <c r="F4" s="10" t="s">
        <v>85</v>
      </c>
      <c r="G4" s="10" t="s">
        <v>86</v>
      </c>
      <c r="H4" s="10" t="s">
        <v>87</v>
      </c>
      <c r="I4" s="10" t="s">
        <v>88</v>
      </c>
      <c r="J4" s="10" t="s">
        <v>89</v>
      </c>
      <c r="K4" s="10" t="s">
        <v>90</v>
      </c>
      <c r="L4" s="10" t="s">
        <v>91</v>
      </c>
      <c r="M4" s="10" t="s">
        <v>92</v>
      </c>
    </row>
    <row r="5" spans="1:13" ht="28" customHeight="1" x14ac:dyDescent="0.35">
      <c r="A5" s="5" t="s">
        <v>93</v>
      </c>
      <c r="B5" s="2" t="s">
        <v>94</v>
      </c>
      <c r="C5" s="2" t="s">
        <v>95</v>
      </c>
      <c r="D5" s="11" t="s">
        <v>1</v>
      </c>
      <c r="E5" s="11" t="s">
        <v>1</v>
      </c>
      <c r="F5" s="11" t="s">
        <v>1</v>
      </c>
      <c r="G5" s="11" t="s">
        <v>1</v>
      </c>
      <c r="H5" s="11" t="s">
        <v>1</v>
      </c>
      <c r="I5" s="11" t="s">
        <v>1</v>
      </c>
      <c r="J5" s="11" t="s">
        <v>1</v>
      </c>
      <c r="K5" s="11" t="s">
        <v>1</v>
      </c>
      <c r="L5" s="11" t="s">
        <v>1</v>
      </c>
      <c r="M5" s="11" t="s">
        <v>1</v>
      </c>
    </row>
    <row r="6" spans="1:13" ht="28" customHeight="1" x14ac:dyDescent="0.35">
      <c r="A6" s="5" t="s">
        <v>96</v>
      </c>
      <c r="B6" s="2" t="s">
        <v>97</v>
      </c>
      <c r="C6" s="2" t="s">
        <v>98</v>
      </c>
      <c r="D6" s="11" t="s">
        <v>1</v>
      </c>
      <c r="E6" s="11" t="s">
        <v>1</v>
      </c>
      <c r="F6" s="11" t="s">
        <v>1</v>
      </c>
      <c r="G6" s="11" t="s">
        <v>1</v>
      </c>
      <c r="H6" s="11" t="s">
        <v>1</v>
      </c>
      <c r="I6" s="11" t="s">
        <v>1</v>
      </c>
      <c r="J6" s="11" t="s">
        <v>1</v>
      </c>
      <c r="K6" s="11" t="s">
        <v>1</v>
      </c>
      <c r="L6" s="11" t="s">
        <v>1</v>
      </c>
      <c r="M6" s="11" t="s">
        <v>1</v>
      </c>
    </row>
    <row r="7" spans="1:13" ht="28" customHeight="1" x14ac:dyDescent="0.35">
      <c r="A7" s="5" t="s">
        <v>99</v>
      </c>
      <c r="B7" s="2" t="s">
        <v>100</v>
      </c>
      <c r="C7" s="2" t="s">
        <v>101</v>
      </c>
      <c r="D7" s="11" t="s">
        <v>1</v>
      </c>
      <c r="E7" s="11" t="s">
        <v>1</v>
      </c>
      <c r="F7" s="11" t="s">
        <v>1</v>
      </c>
      <c r="G7" s="11" t="s">
        <v>1</v>
      </c>
      <c r="H7" s="11" t="s">
        <v>1</v>
      </c>
      <c r="I7" s="11" t="s">
        <v>1</v>
      </c>
      <c r="J7" s="11" t="s">
        <v>1</v>
      </c>
      <c r="K7" s="11" t="s">
        <v>1</v>
      </c>
      <c r="L7" s="11" t="s">
        <v>1</v>
      </c>
      <c r="M7" s="11" t="s">
        <v>1</v>
      </c>
    </row>
    <row r="8" spans="1:13" ht="28" customHeight="1" x14ac:dyDescent="0.35">
      <c r="A8" s="5" t="s">
        <v>102</v>
      </c>
      <c r="B8" s="2" t="s">
        <v>103</v>
      </c>
      <c r="C8" s="2" t="s">
        <v>104</v>
      </c>
      <c r="D8" s="11" t="s">
        <v>1</v>
      </c>
      <c r="E8" s="11" t="s">
        <v>1</v>
      </c>
      <c r="F8" s="11" t="s">
        <v>1</v>
      </c>
      <c r="G8" s="11" t="s">
        <v>1</v>
      </c>
      <c r="H8" s="11" t="s">
        <v>1</v>
      </c>
      <c r="I8" s="11" t="s">
        <v>1</v>
      </c>
      <c r="J8" s="11" t="s">
        <v>1</v>
      </c>
      <c r="K8" s="11" t="s">
        <v>1</v>
      </c>
      <c r="L8" s="11" t="s">
        <v>1</v>
      </c>
      <c r="M8" s="11" t="s">
        <v>1</v>
      </c>
    </row>
    <row r="9" spans="1:13" ht="28" customHeight="1" x14ac:dyDescent="0.35">
      <c r="A9" s="5" t="s">
        <v>105</v>
      </c>
      <c r="B9" s="2" t="s">
        <v>106</v>
      </c>
      <c r="C9" s="2" t="s">
        <v>107</v>
      </c>
      <c r="D9" s="11" t="s">
        <v>1</v>
      </c>
      <c r="E9" s="11" t="s">
        <v>1</v>
      </c>
      <c r="F9" s="11" t="s">
        <v>1</v>
      </c>
      <c r="G9" s="11" t="s">
        <v>1</v>
      </c>
      <c r="H9" s="11" t="s">
        <v>1</v>
      </c>
      <c r="I9" s="11" t="s">
        <v>1</v>
      </c>
      <c r="J9" s="11" t="s">
        <v>1</v>
      </c>
      <c r="K9" s="11" t="s">
        <v>1</v>
      </c>
      <c r="L9" s="11" t="s">
        <v>1</v>
      </c>
      <c r="M9" s="11" t="s">
        <v>1</v>
      </c>
    </row>
    <row r="10" spans="1:13" ht="28" customHeight="1" x14ac:dyDescent="0.35">
      <c r="A10" s="5" t="s">
        <v>108</v>
      </c>
      <c r="B10" s="2" t="s">
        <v>109</v>
      </c>
      <c r="C10" s="2" t="s">
        <v>110</v>
      </c>
      <c r="D10" s="11" t="s">
        <v>1</v>
      </c>
      <c r="E10" s="11" t="s">
        <v>1</v>
      </c>
      <c r="F10" s="11" t="s">
        <v>1</v>
      </c>
      <c r="G10" s="11" t="s">
        <v>1</v>
      </c>
      <c r="H10" s="11" t="s">
        <v>1</v>
      </c>
      <c r="I10" s="11" t="s">
        <v>1</v>
      </c>
      <c r="J10" s="11" t="s">
        <v>1</v>
      </c>
      <c r="K10" s="11" t="s">
        <v>1</v>
      </c>
      <c r="L10" s="11" t="s">
        <v>1</v>
      </c>
      <c r="M10" s="11" t="s">
        <v>1</v>
      </c>
    </row>
    <row r="11" spans="1:13" ht="28" customHeight="1" x14ac:dyDescent="0.35">
      <c r="A11" s="5" t="s">
        <v>111</v>
      </c>
      <c r="B11" s="2" t="s">
        <v>112</v>
      </c>
      <c r="C11" s="2" t="s">
        <v>113</v>
      </c>
      <c r="D11" s="11" t="s">
        <v>1</v>
      </c>
      <c r="E11" s="11" t="s">
        <v>1</v>
      </c>
      <c r="F11" s="11" t="s">
        <v>1</v>
      </c>
      <c r="G11" s="11" t="s">
        <v>1</v>
      </c>
      <c r="H11" s="11" t="s">
        <v>1</v>
      </c>
      <c r="I11" s="11" t="s">
        <v>1</v>
      </c>
      <c r="J11" s="11" t="s">
        <v>1</v>
      </c>
      <c r="K11" s="11" t="s">
        <v>1</v>
      </c>
      <c r="L11" s="11" t="s">
        <v>1</v>
      </c>
      <c r="M11" s="11" t="s">
        <v>1</v>
      </c>
    </row>
    <row r="12" spans="1:13" ht="28" customHeight="1" x14ac:dyDescent="0.35">
      <c r="A12" s="4" t="s">
        <v>1</v>
      </c>
      <c r="B12" s="4" t="s">
        <v>114</v>
      </c>
      <c r="C12" s="4" t="s">
        <v>1</v>
      </c>
      <c r="D12" s="12" t="str">
        <f t="shared" ref="D12:M12" si="0">IF(COUNTIF(D5:D11,"FAIL")&gt;0,"DISQUALIFIED",IF(COUNTIF(D5:D11,"PASS")=7,"QUALIFIED",""))</f>
        <v/>
      </c>
      <c r="E12" s="12" t="str">
        <f t="shared" si="0"/>
        <v/>
      </c>
      <c r="F12" s="12" t="str">
        <f t="shared" si="0"/>
        <v/>
      </c>
      <c r="G12" s="12" t="str">
        <f t="shared" si="0"/>
        <v/>
      </c>
      <c r="H12" s="12" t="str">
        <f t="shared" si="0"/>
        <v/>
      </c>
      <c r="I12" s="12" t="str">
        <f t="shared" si="0"/>
        <v/>
      </c>
      <c r="J12" s="12" t="str">
        <f t="shared" si="0"/>
        <v/>
      </c>
      <c r="K12" s="12" t="str">
        <f t="shared" si="0"/>
        <v/>
      </c>
      <c r="L12" s="12" t="str">
        <f t="shared" si="0"/>
        <v/>
      </c>
      <c r="M12" s="12" t="str">
        <f t="shared" si="0"/>
        <v/>
      </c>
    </row>
    <row r="13" spans="1:13" ht="50" customHeight="1" x14ac:dyDescent="0.35">
      <c r="A13" s="3" t="s">
        <v>1</v>
      </c>
      <c r="B13" s="3" t="s">
        <v>115</v>
      </c>
      <c r="C13" s="2" t="s">
        <v>1</v>
      </c>
      <c r="D13" s="10" t="s">
        <v>1</v>
      </c>
      <c r="E13" s="10" t="s">
        <v>1</v>
      </c>
      <c r="F13" s="10" t="s">
        <v>1</v>
      </c>
      <c r="G13" s="10" t="s">
        <v>1</v>
      </c>
      <c r="H13" s="10" t="s">
        <v>1</v>
      </c>
      <c r="I13" s="10" t="s">
        <v>1</v>
      </c>
      <c r="J13" s="10" t="s">
        <v>1</v>
      </c>
      <c r="K13" s="10" t="s">
        <v>1</v>
      </c>
      <c r="L13" s="10" t="s">
        <v>1</v>
      </c>
      <c r="M13" s="10" t="s">
        <v>1</v>
      </c>
    </row>
  </sheetData>
  <mergeCells count="2">
    <mergeCell ref="A1:M1"/>
    <mergeCell ref="A2:M2"/>
  </mergeCells>
  <conditionalFormatting sqref="D10">
    <cfRule type="containsText" dxfId="259" priority="121" operator="containsText" text="PASS">
      <formula>NOT(ISERROR(SEARCH("PASS",D10)))</formula>
    </cfRule>
    <cfRule type="containsText" dxfId="258" priority="122" operator="containsText" text="FAIL">
      <formula>NOT(ISERROR(SEARCH("FAIL",D10)))</formula>
    </cfRule>
  </conditionalFormatting>
  <conditionalFormatting sqref="D11">
    <cfRule type="containsText" dxfId="257" priority="141" operator="containsText" text="PASS">
      <formula>NOT(ISERROR(SEARCH("PASS",D11)))</formula>
    </cfRule>
    <cfRule type="containsText" dxfId="256" priority="142" operator="containsText" text="FAIL">
      <formula>NOT(ISERROR(SEARCH("FAIL",D11)))</formula>
    </cfRule>
  </conditionalFormatting>
  <conditionalFormatting sqref="D12">
    <cfRule type="containsText" dxfId="255" priority="1" operator="containsText" text="QUALIFIED">
      <formula>NOT(ISERROR(SEARCH("QUALIFIED",D12)))</formula>
    </cfRule>
    <cfRule type="containsText" dxfId="254" priority="2" operator="containsText" text="DISQUALIFIED">
      <formula>NOT(ISERROR(SEARCH("DISQUALIFIED",D12)))</formula>
    </cfRule>
  </conditionalFormatting>
  <conditionalFormatting sqref="D5">
    <cfRule type="containsText" dxfId="253" priority="21" operator="containsText" text="PASS">
      <formula>NOT(ISERROR(SEARCH("PASS",D5)))</formula>
    </cfRule>
    <cfRule type="containsText" dxfId="252" priority="22" operator="containsText" text="FAIL">
      <formula>NOT(ISERROR(SEARCH("FAIL",D5)))</formula>
    </cfRule>
  </conditionalFormatting>
  <conditionalFormatting sqref="D6">
    <cfRule type="containsText" dxfId="251" priority="41" operator="containsText" text="PASS">
      <formula>NOT(ISERROR(SEARCH("PASS",D6)))</formula>
    </cfRule>
    <cfRule type="containsText" dxfId="250" priority="42" operator="containsText" text="FAIL">
      <formula>NOT(ISERROR(SEARCH("FAIL",D6)))</formula>
    </cfRule>
  </conditionalFormatting>
  <conditionalFormatting sqref="D7">
    <cfRule type="containsText" dxfId="249" priority="61" operator="containsText" text="PASS">
      <formula>NOT(ISERROR(SEARCH("PASS",D7)))</formula>
    </cfRule>
    <cfRule type="containsText" dxfId="248" priority="62" operator="containsText" text="FAIL">
      <formula>NOT(ISERROR(SEARCH("FAIL",D7)))</formula>
    </cfRule>
  </conditionalFormatting>
  <conditionalFormatting sqref="D8">
    <cfRule type="containsText" dxfId="247" priority="81" operator="containsText" text="PASS">
      <formula>NOT(ISERROR(SEARCH("PASS",D8)))</formula>
    </cfRule>
    <cfRule type="containsText" dxfId="246" priority="82" operator="containsText" text="FAIL">
      <formula>NOT(ISERROR(SEARCH("FAIL",D8)))</formula>
    </cfRule>
  </conditionalFormatting>
  <conditionalFormatting sqref="D9">
    <cfRule type="containsText" dxfId="245" priority="101" operator="containsText" text="PASS">
      <formula>NOT(ISERROR(SEARCH("PASS",D9)))</formula>
    </cfRule>
    <cfRule type="containsText" dxfId="244" priority="102" operator="containsText" text="FAIL">
      <formula>NOT(ISERROR(SEARCH("FAIL",D9)))</formula>
    </cfRule>
  </conditionalFormatting>
  <conditionalFormatting sqref="E10">
    <cfRule type="containsText" dxfId="243" priority="123" operator="containsText" text="PASS">
      <formula>NOT(ISERROR(SEARCH("PASS",E10)))</formula>
    </cfRule>
    <cfRule type="containsText" dxfId="242" priority="124" operator="containsText" text="FAIL">
      <formula>NOT(ISERROR(SEARCH("FAIL",E10)))</formula>
    </cfRule>
  </conditionalFormatting>
  <conditionalFormatting sqref="E11">
    <cfRule type="containsText" dxfId="241" priority="143" operator="containsText" text="PASS">
      <formula>NOT(ISERROR(SEARCH("PASS",E11)))</formula>
    </cfRule>
    <cfRule type="containsText" dxfId="240" priority="144" operator="containsText" text="FAIL">
      <formula>NOT(ISERROR(SEARCH("FAIL",E11)))</formula>
    </cfRule>
  </conditionalFormatting>
  <conditionalFormatting sqref="E12">
    <cfRule type="containsText" dxfId="239" priority="3" operator="containsText" text="QUALIFIED">
      <formula>NOT(ISERROR(SEARCH("QUALIFIED",E12)))</formula>
    </cfRule>
    <cfRule type="containsText" dxfId="238" priority="4" operator="containsText" text="DISQUALIFIED">
      <formula>NOT(ISERROR(SEARCH("DISQUALIFIED",E12)))</formula>
    </cfRule>
  </conditionalFormatting>
  <conditionalFormatting sqref="E5">
    <cfRule type="containsText" dxfId="237" priority="23" operator="containsText" text="PASS">
      <formula>NOT(ISERROR(SEARCH("PASS",E5)))</formula>
    </cfRule>
    <cfRule type="containsText" dxfId="236" priority="24" operator="containsText" text="FAIL">
      <formula>NOT(ISERROR(SEARCH("FAIL",E5)))</formula>
    </cfRule>
  </conditionalFormatting>
  <conditionalFormatting sqref="E6">
    <cfRule type="containsText" dxfId="235" priority="43" operator="containsText" text="PASS">
      <formula>NOT(ISERROR(SEARCH("PASS",E6)))</formula>
    </cfRule>
    <cfRule type="containsText" dxfId="234" priority="44" operator="containsText" text="FAIL">
      <formula>NOT(ISERROR(SEARCH("FAIL",E6)))</formula>
    </cfRule>
  </conditionalFormatting>
  <conditionalFormatting sqref="E7">
    <cfRule type="containsText" dxfId="233" priority="63" operator="containsText" text="PASS">
      <formula>NOT(ISERROR(SEARCH("PASS",E7)))</formula>
    </cfRule>
    <cfRule type="containsText" dxfId="232" priority="64" operator="containsText" text="FAIL">
      <formula>NOT(ISERROR(SEARCH("FAIL",E7)))</formula>
    </cfRule>
  </conditionalFormatting>
  <conditionalFormatting sqref="E8">
    <cfRule type="containsText" dxfId="231" priority="83" operator="containsText" text="PASS">
      <formula>NOT(ISERROR(SEARCH("PASS",E8)))</formula>
    </cfRule>
    <cfRule type="containsText" dxfId="230" priority="84" operator="containsText" text="FAIL">
      <formula>NOT(ISERROR(SEARCH("FAIL",E8)))</formula>
    </cfRule>
  </conditionalFormatting>
  <conditionalFormatting sqref="E9">
    <cfRule type="containsText" dxfId="229" priority="103" operator="containsText" text="PASS">
      <formula>NOT(ISERROR(SEARCH("PASS",E9)))</formula>
    </cfRule>
    <cfRule type="containsText" dxfId="228" priority="104" operator="containsText" text="FAIL">
      <formula>NOT(ISERROR(SEARCH("FAIL",E9)))</formula>
    </cfRule>
  </conditionalFormatting>
  <conditionalFormatting sqref="F10">
    <cfRule type="containsText" dxfId="227" priority="125" operator="containsText" text="PASS">
      <formula>NOT(ISERROR(SEARCH("PASS",F10)))</formula>
    </cfRule>
    <cfRule type="containsText" dxfId="226" priority="126" operator="containsText" text="FAIL">
      <formula>NOT(ISERROR(SEARCH("FAIL",F10)))</formula>
    </cfRule>
  </conditionalFormatting>
  <conditionalFormatting sqref="F11">
    <cfRule type="containsText" dxfId="225" priority="145" operator="containsText" text="PASS">
      <formula>NOT(ISERROR(SEARCH("PASS",F11)))</formula>
    </cfRule>
    <cfRule type="containsText" dxfId="224" priority="146" operator="containsText" text="FAIL">
      <formula>NOT(ISERROR(SEARCH("FAIL",F11)))</formula>
    </cfRule>
  </conditionalFormatting>
  <conditionalFormatting sqref="F12">
    <cfRule type="containsText" dxfId="223" priority="5" operator="containsText" text="QUALIFIED">
      <formula>NOT(ISERROR(SEARCH("QUALIFIED",F12)))</formula>
    </cfRule>
    <cfRule type="containsText" dxfId="222" priority="6" operator="containsText" text="DISQUALIFIED">
      <formula>NOT(ISERROR(SEARCH("DISQUALIFIED",F12)))</formula>
    </cfRule>
  </conditionalFormatting>
  <conditionalFormatting sqref="F5">
    <cfRule type="containsText" dxfId="221" priority="25" operator="containsText" text="PASS">
      <formula>NOT(ISERROR(SEARCH("PASS",F5)))</formula>
    </cfRule>
    <cfRule type="containsText" dxfId="220" priority="26" operator="containsText" text="FAIL">
      <formula>NOT(ISERROR(SEARCH("FAIL",F5)))</formula>
    </cfRule>
  </conditionalFormatting>
  <conditionalFormatting sqref="F6">
    <cfRule type="containsText" dxfId="219" priority="45" operator="containsText" text="PASS">
      <formula>NOT(ISERROR(SEARCH("PASS",F6)))</formula>
    </cfRule>
    <cfRule type="containsText" dxfId="218" priority="46" operator="containsText" text="FAIL">
      <formula>NOT(ISERROR(SEARCH("FAIL",F6)))</formula>
    </cfRule>
  </conditionalFormatting>
  <conditionalFormatting sqref="F7">
    <cfRule type="containsText" dxfId="217" priority="65" operator="containsText" text="PASS">
      <formula>NOT(ISERROR(SEARCH("PASS",F7)))</formula>
    </cfRule>
    <cfRule type="containsText" dxfId="216" priority="66" operator="containsText" text="FAIL">
      <formula>NOT(ISERROR(SEARCH("FAIL",F7)))</formula>
    </cfRule>
  </conditionalFormatting>
  <conditionalFormatting sqref="F8">
    <cfRule type="containsText" dxfId="215" priority="85" operator="containsText" text="PASS">
      <formula>NOT(ISERROR(SEARCH("PASS",F8)))</formula>
    </cfRule>
    <cfRule type="containsText" dxfId="214" priority="86" operator="containsText" text="FAIL">
      <formula>NOT(ISERROR(SEARCH("FAIL",F8)))</formula>
    </cfRule>
  </conditionalFormatting>
  <conditionalFormatting sqref="F9">
    <cfRule type="containsText" dxfId="213" priority="105" operator="containsText" text="PASS">
      <formula>NOT(ISERROR(SEARCH("PASS",F9)))</formula>
    </cfRule>
    <cfRule type="containsText" dxfId="212" priority="106" operator="containsText" text="FAIL">
      <formula>NOT(ISERROR(SEARCH("FAIL",F9)))</formula>
    </cfRule>
  </conditionalFormatting>
  <conditionalFormatting sqref="G10">
    <cfRule type="containsText" dxfId="211" priority="127" operator="containsText" text="PASS">
      <formula>NOT(ISERROR(SEARCH("PASS",G10)))</formula>
    </cfRule>
    <cfRule type="containsText" dxfId="210" priority="128" operator="containsText" text="FAIL">
      <formula>NOT(ISERROR(SEARCH("FAIL",G10)))</formula>
    </cfRule>
  </conditionalFormatting>
  <conditionalFormatting sqref="G11">
    <cfRule type="containsText" dxfId="209" priority="147" operator="containsText" text="PASS">
      <formula>NOT(ISERROR(SEARCH("PASS",G11)))</formula>
    </cfRule>
    <cfRule type="containsText" dxfId="208" priority="148" operator="containsText" text="FAIL">
      <formula>NOT(ISERROR(SEARCH("FAIL",G11)))</formula>
    </cfRule>
  </conditionalFormatting>
  <conditionalFormatting sqref="G12">
    <cfRule type="containsText" dxfId="207" priority="7" operator="containsText" text="QUALIFIED">
      <formula>NOT(ISERROR(SEARCH("QUALIFIED",G12)))</formula>
    </cfRule>
    <cfRule type="containsText" dxfId="206" priority="8" operator="containsText" text="DISQUALIFIED">
      <formula>NOT(ISERROR(SEARCH("DISQUALIFIED",G12)))</formula>
    </cfRule>
  </conditionalFormatting>
  <conditionalFormatting sqref="G5">
    <cfRule type="containsText" dxfId="205" priority="27" operator="containsText" text="PASS">
      <formula>NOT(ISERROR(SEARCH("PASS",G5)))</formula>
    </cfRule>
    <cfRule type="containsText" dxfId="204" priority="28" operator="containsText" text="FAIL">
      <formula>NOT(ISERROR(SEARCH("FAIL",G5)))</formula>
    </cfRule>
  </conditionalFormatting>
  <conditionalFormatting sqref="G6">
    <cfRule type="containsText" dxfId="203" priority="47" operator="containsText" text="PASS">
      <formula>NOT(ISERROR(SEARCH("PASS",G6)))</formula>
    </cfRule>
    <cfRule type="containsText" dxfId="202" priority="48" operator="containsText" text="FAIL">
      <formula>NOT(ISERROR(SEARCH("FAIL",G6)))</formula>
    </cfRule>
  </conditionalFormatting>
  <conditionalFormatting sqref="G7">
    <cfRule type="containsText" dxfId="201" priority="67" operator="containsText" text="PASS">
      <formula>NOT(ISERROR(SEARCH("PASS",G7)))</formula>
    </cfRule>
    <cfRule type="containsText" dxfId="200" priority="68" operator="containsText" text="FAIL">
      <formula>NOT(ISERROR(SEARCH("FAIL",G7)))</formula>
    </cfRule>
  </conditionalFormatting>
  <conditionalFormatting sqref="G8">
    <cfRule type="containsText" dxfId="199" priority="87" operator="containsText" text="PASS">
      <formula>NOT(ISERROR(SEARCH("PASS",G8)))</formula>
    </cfRule>
    <cfRule type="containsText" dxfId="198" priority="88" operator="containsText" text="FAIL">
      <formula>NOT(ISERROR(SEARCH("FAIL",G8)))</formula>
    </cfRule>
  </conditionalFormatting>
  <conditionalFormatting sqref="G9">
    <cfRule type="containsText" dxfId="197" priority="107" operator="containsText" text="PASS">
      <formula>NOT(ISERROR(SEARCH("PASS",G9)))</formula>
    </cfRule>
    <cfRule type="containsText" dxfId="196" priority="108" operator="containsText" text="FAIL">
      <formula>NOT(ISERROR(SEARCH("FAIL",G9)))</formula>
    </cfRule>
  </conditionalFormatting>
  <conditionalFormatting sqref="H10">
    <cfRule type="containsText" dxfId="195" priority="129" operator="containsText" text="PASS">
      <formula>NOT(ISERROR(SEARCH("PASS",H10)))</formula>
    </cfRule>
    <cfRule type="containsText" dxfId="194" priority="130" operator="containsText" text="FAIL">
      <formula>NOT(ISERROR(SEARCH("FAIL",H10)))</formula>
    </cfRule>
  </conditionalFormatting>
  <conditionalFormatting sqref="H11">
    <cfRule type="containsText" dxfId="193" priority="149" operator="containsText" text="PASS">
      <formula>NOT(ISERROR(SEARCH("PASS",H11)))</formula>
    </cfRule>
    <cfRule type="containsText" dxfId="192" priority="150" operator="containsText" text="FAIL">
      <formula>NOT(ISERROR(SEARCH("FAIL",H11)))</formula>
    </cfRule>
  </conditionalFormatting>
  <conditionalFormatting sqref="H12">
    <cfRule type="containsText" dxfId="191" priority="9" operator="containsText" text="QUALIFIED">
      <formula>NOT(ISERROR(SEARCH("QUALIFIED",H12)))</formula>
    </cfRule>
    <cfRule type="containsText" dxfId="190" priority="10" operator="containsText" text="DISQUALIFIED">
      <formula>NOT(ISERROR(SEARCH("DISQUALIFIED",H12)))</formula>
    </cfRule>
  </conditionalFormatting>
  <conditionalFormatting sqref="H5">
    <cfRule type="containsText" dxfId="189" priority="29" operator="containsText" text="PASS">
      <formula>NOT(ISERROR(SEARCH("PASS",H5)))</formula>
    </cfRule>
    <cfRule type="containsText" dxfId="188" priority="30" operator="containsText" text="FAIL">
      <formula>NOT(ISERROR(SEARCH("FAIL",H5)))</formula>
    </cfRule>
  </conditionalFormatting>
  <conditionalFormatting sqref="H6">
    <cfRule type="containsText" dxfId="187" priority="49" operator="containsText" text="PASS">
      <formula>NOT(ISERROR(SEARCH("PASS",H6)))</formula>
    </cfRule>
    <cfRule type="containsText" dxfId="186" priority="50" operator="containsText" text="FAIL">
      <formula>NOT(ISERROR(SEARCH("FAIL",H6)))</formula>
    </cfRule>
  </conditionalFormatting>
  <conditionalFormatting sqref="H7">
    <cfRule type="containsText" dxfId="185" priority="69" operator="containsText" text="PASS">
      <formula>NOT(ISERROR(SEARCH("PASS",H7)))</formula>
    </cfRule>
    <cfRule type="containsText" dxfId="184" priority="70" operator="containsText" text="FAIL">
      <formula>NOT(ISERROR(SEARCH("FAIL",H7)))</formula>
    </cfRule>
  </conditionalFormatting>
  <conditionalFormatting sqref="H8">
    <cfRule type="containsText" dxfId="183" priority="89" operator="containsText" text="PASS">
      <formula>NOT(ISERROR(SEARCH("PASS",H8)))</formula>
    </cfRule>
    <cfRule type="containsText" dxfId="182" priority="90" operator="containsText" text="FAIL">
      <formula>NOT(ISERROR(SEARCH("FAIL",H8)))</formula>
    </cfRule>
  </conditionalFormatting>
  <conditionalFormatting sqref="H9">
    <cfRule type="containsText" dxfId="181" priority="109" operator="containsText" text="PASS">
      <formula>NOT(ISERROR(SEARCH("PASS",H9)))</formula>
    </cfRule>
    <cfRule type="containsText" dxfId="180" priority="110" operator="containsText" text="FAIL">
      <formula>NOT(ISERROR(SEARCH("FAIL",H9)))</formula>
    </cfRule>
  </conditionalFormatting>
  <conditionalFormatting sqref="I10">
    <cfRule type="containsText" dxfId="179" priority="131" operator="containsText" text="PASS">
      <formula>NOT(ISERROR(SEARCH("PASS",I10)))</formula>
    </cfRule>
    <cfRule type="containsText" dxfId="178" priority="132" operator="containsText" text="FAIL">
      <formula>NOT(ISERROR(SEARCH("FAIL",I10)))</formula>
    </cfRule>
  </conditionalFormatting>
  <conditionalFormatting sqref="I11">
    <cfRule type="containsText" dxfId="177" priority="151" operator="containsText" text="PASS">
      <formula>NOT(ISERROR(SEARCH("PASS",I11)))</formula>
    </cfRule>
    <cfRule type="containsText" dxfId="176" priority="152" operator="containsText" text="FAIL">
      <formula>NOT(ISERROR(SEARCH("FAIL",I11)))</formula>
    </cfRule>
  </conditionalFormatting>
  <conditionalFormatting sqref="I12">
    <cfRule type="containsText" dxfId="175" priority="11" operator="containsText" text="QUALIFIED">
      <formula>NOT(ISERROR(SEARCH("QUALIFIED",I12)))</formula>
    </cfRule>
    <cfRule type="containsText" dxfId="174" priority="12" operator="containsText" text="DISQUALIFIED">
      <formula>NOT(ISERROR(SEARCH("DISQUALIFIED",I12)))</formula>
    </cfRule>
  </conditionalFormatting>
  <conditionalFormatting sqref="I5">
    <cfRule type="containsText" dxfId="173" priority="31" operator="containsText" text="PASS">
      <formula>NOT(ISERROR(SEARCH("PASS",I5)))</formula>
    </cfRule>
    <cfRule type="containsText" dxfId="172" priority="32" operator="containsText" text="FAIL">
      <formula>NOT(ISERROR(SEARCH("FAIL",I5)))</formula>
    </cfRule>
  </conditionalFormatting>
  <conditionalFormatting sqref="I6">
    <cfRule type="containsText" dxfId="171" priority="51" operator="containsText" text="PASS">
      <formula>NOT(ISERROR(SEARCH("PASS",I6)))</formula>
    </cfRule>
    <cfRule type="containsText" dxfId="170" priority="52" operator="containsText" text="FAIL">
      <formula>NOT(ISERROR(SEARCH("FAIL",I6)))</formula>
    </cfRule>
  </conditionalFormatting>
  <conditionalFormatting sqref="I7">
    <cfRule type="containsText" dxfId="169" priority="71" operator="containsText" text="PASS">
      <formula>NOT(ISERROR(SEARCH("PASS",I7)))</formula>
    </cfRule>
    <cfRule type="containsText" dxfId="168" priority="72" operator="containsText" text="FAIL">
      <formula>NOT(ISERROR(SEARCH("FAIL",I7)))</formula>
    </cfRule>
  </conditionalFormatting>
  <conditionalFormatting sqref="I8">
    <cfRule type="containsText" dxfId="167" priority="91" operator="containsText" text="PASS">
      <formula>NOT(ISERROR(SEARCH("PASS",I8)))</formula>
    </cfRule>
    <cfRule type="containsText" dxfId="166" priority="92" operator="containsText" text="FAIL">
      <formula>NOT(ISERROR(SEARCH("FAIL",I8)))</formula>
    </cfRule>
  </conditionalFormatting>
  <conditionalFormatting sqref="I9">
    <cfRule type="containsText" dxfId="165" priority="111" operator="containsText" text="PASS">
      <formula>NOT(ISERROR(SEARCH("PASS",I9)))</formula>
    </cfRule>
    <cfRule type="containsText" dxfId="164" priority="112" operator="containsText" text="FAIL">
      <formula>NOT(ISERROR(SEARCH("FAIL",I9)))</formula>
    </cfRule>
  </conditionalFormatting>
  <conditionalFormatting sqref="J10">
    <cfRule type="containsText" dxfId="163" priority="133" operator="containsText" text="PASS">
      <formula>NOT(ISERROR(SEARCH("PASS",J10)))</formula>
    </cfRule>
    <cfRule type="containsText" dxfId="162" priority="134" operator="containsText" text="FAIL">
      <formula>NOT(ISERROR(SEARCH("FAIL",J10)))</formula>
    </cfRule>
  </conditionalFormatting>
  <conditionalFormatting sqref="J11">
    <cfRule type="containsText" dxfId="161" priority="153" operator="containsText" text="PASS">
      <formula>NOT(ISERROR(SEARCH("PASS",J11)))</formula>
    </cfRule>
    <cfRule type="containsText" dxfId="160" priority="154" operator="containsText" text="FAIL">
      <formula>NOT(ISERROR(SEARCH("FAIL",J11)))</formula>
    </cfRule>
  </conditionalFormatting>
  <conditionalFormatting sqref="J12">
    <cfRule type="containsText" dxfId="159" priority="13" operator="containsText" text="QUALIFIED">
      <formula>NOT(ISERROR(SEARCH("QUALIFIED",J12)))</formula>
    </cfRule>
    <cfRule type="containsText" dxfId="158" priority="14" operator="containsText" text="DISQUALIFIED">
      <formula>NOT(ISERROR(SEARCH("DISQUALIFIED",J12)))</formula>
    </cfRule>
  </conditionalFormatting>
  <conditionalFormatting sqref="J5">
    <cfRule type="containsText" dxfId="157" priority="33" operator="containsText" text="PASS">
      <formula>NOT(ISERROR(SEARCH("PASS",J5)))</formula>
    </cfRule>
    <cfRule type="containsText" dxfId="156" priority="34" operator="containsText" text="FAIL">
      <formula>NOT(ISERROR(SEARCH("FAIL",J5)))</formula>
    </cfRule>
  </conditionalFormatting>
  <conditionalFormatting sqref="J6">
    <cfRule type="containsText" dxfId="155" priority="53" operator="containsText" text="PASS">
      <formula>NOT(ISERROR(SEARCH("PASS",J6)))</formula>
    </cfRule>
    <cfRule type="containsText" dxfId="154" priority="54" operator="containsText" text="FAIL">
      <formula>NOT(ISERROR(SEARCH("FAIL",J6)))</formula>
    </cfRule>
  </conditionalFormatting>
  <conditionalFormatting sqref="J7">
    <cfRule type="containsText" dxfId="153" priority="73" operator="containsText" text="PASS">
      <formula>NOT(ISERROR(SEARCH("PASS",J7)))</formula>
    </cfRule>
    <cfRule type="containsText" dxfId="152" priority="74" operator="containsText" text="FAIL">
      <formula>NOT(ISERROR(SEARCH("FAIL",J7)))</formula>
    </cfRule>
  </conditionalFormatting>
  <conditionalFormatting sqref="J8">
    <cfRule type="containsText" dxfId="151" priority="93" operator="containsText" text="PASS">
      <formula>NOT(ISERROR(SEARCH("PASS",J8)))</formula>
    </cfRule>
    <cfRule type="containsText" dxfId="150" priority="94" operator="containsText" text="FAIL">
      <formula>NOT(ISERROR(SEARCH("FAIL",J8)))</formula>
    </cfRule>
  </conditionalFormatting>
  <conditionalFormatting sqref="J9">
    <cfRule type="containsText" dxfId="149" priority="113" operator="containsText" text="PASS">
      <formula>NOT(ISERROR(SEARCH("PASS",J9)))</formula>
    </cfRule>
    <cfRule type="containsText" dxfId="148" priority="114" operator="containsText" text="FAIL">
      <formula>NOT(ISERROR(SEARCH("FAIL",J9)))</formula>
    </cfRule>
  </conditionalFormatting>
  <conditionalFormatting sqref="K10">
    <cfRule type="containsText" dxfId="147" priority="135" operator="containsText" text="PASS">
      <formula>NOT(ISERROR(SEARCH("PASS",K10)))</formula>
    </cfRule>
    <cfRule type="containsText" dxfId="146" priority="136" operator="containsText" text="FAIL">
      <formula>NOT(ISERROR(SEARCH("FAIL",K10)))</formula>
    </cfRule>
  </conditionalFormatting>
  <conditionalFormatting sqref="K11">
    <cfRule type="containsText" dxfId="145" priority="155" operator="containsText" text="PASS">
      <formula>NOT(ISERROR(SEARCH("PASS",K11)))</formula>
    </cfRule>
    <cfRule type="containsText" dxfId="144" priority="156" operator="containsText" text="FAIL">
      <formula>NOT(ISERROR(SEARCH("FAIL",K11)))</formula>
    </cfRule>
  </conditionalFormatting>
  <conditionalFormatting sqref="K12">
    <cfRule type="containsText" dxfId="143" priority="15" operator="containsText" text="QUALIFIED">
      <formula>NOT(ISERROR(SEARCH("QUALIFIED",K12)))</formula>
    </cfRule>
    <cfRule type="containsText" dxfId="142" priority="16" operator="containsText" text="DISQUALIFIED">
      <formula>NOT(ISERROR(SEARCH("DISQUALIFIED",K12)))</formula>
    </cfRule>
  </conditionalFormatting>
  <conditionalFormatting sqref="K5">
    <cfRule type="containsText" dxfId="141" priority="35" operator="containsText" text="PASS">
      <formula>NOT(ISERROR(SEARCH("PASS",K5)))</formula>
    </cfRule>
    <cfRule type="containsText" dxfId="140" priority="36" operator="containsText" text="FAIL">
      <formula>NOT(ISERROR(SEARCH("FAIL",K5)))</formula>
    </cfRule>
  </conditionalFormatting>
  <conditionalFormatting sqref="K6">
    <cfRule type="containsText" dxfId="139" priority="55" operator="containsText" text="PASS">
      <formula>NOT(ISERROR(SEARCH("PASS",K6)))</formula>
    </cfRule>
    <cfRule type="containsText" dxfId="138" priority="56" operator="containsText" text="FAIL">
      <formula>NOT(ISERROR(SEARCH("FAIL",K6)))</formula>
    </cfRule>
  </conditionalFormatting>
  <conditionalFormatting sqref="K7">
    <cfRule type="containsText" dxfId="137" priority="75" operator="containsText" text="PASS">
      <formula>NOT(ISERROR(SEARCH("PASS",K7)))</formula>
    </cfRule>
    <cfRule type="containsText" dxfId="136" priority="76" operator="containsText" text="FAIL">
      <formula>NOT(ISERROR(SEARCH("FAIL",K7)))</formula>
    </cfRule>
  </conditionalFormatting>
  <conditionalFormatting sqref="K8">
    <cfRule type="containsText" dxfId="135" priority="95" operator="containsText" text="PASS">
      <formula>NOT(ISERROR(SEARCH("PASS",K8)))</formula>
    </cfRule>
    <cfRule type="containsText" dxfId="134" priority="96" operator="containsText" text="FAIL">
      <formula>NOT(ISERROR(SEARCH("FAIL",K8)))</formula>
    </cfRule>
  </conditionalFormatting>
  <conditionalFormatting sqref="K9">
    <cfRule type="containsText" dxfId="133" priority="115" operator="containsText" text="PASS">
      <formula>NOT(ISERROR(SEARCH("PASS",K9)))</formula>
    </cfRule>
    <cfRule type="containsText" dxfId="132" priority="116" operator="containsText" text="FAIL">
      <formula>NOT(ISERROR(SEARCH("FAIL",K9)))</formula>
    </cfRule>
  </conditionalFormatting>
  <conditionalFormatting sqref="L10">
    <cfRule type="containsText" dxfId="131" priority="137" operator="containsText" text="PASS">
      <formula>NOT(ISERROR(SEARCH("PASS",L10)))</formula>
    </cfRule>
    <cfRule type="containsText" dxfId="130" priority="138" operator="containsText" text="FAIL">
      <formula>NOT(ISERROR(SEARCH("FAIL",L10)))</formula>
    </cfRule>
  </conditionalFormatting>
  <conditionalFormatting sqref="L11">
    <cfRule type="containsText" dxfId="129" priority="157" operator="containsText" text="PASS">
      <formula>NOT(ISERROR(SEARCH("PASS",L11)))</formula>
    </cfRule>
    <cfRule type="containsText" dxfId="128" priority="158" operator="containsText" text="FAIL">
      <formula>NOT(ISERROR(SEARCH("FAIL",L11)))</formula>
    </cfRule>
  </conditionalFormatting>
  <conditionalFormatting sqref="L12">
    <cfRule type="containsText" dxfId="127" priority="17" operator="containsText" text="QUALIFIED">
      <formula>NOT(ISERROR(SEARCH("QUALIFIED",L12)))</formula>
    </cfRule>
    <cfRule type="containsText" dxfId="126" priority="18" operator="containsText" text="DISQUALIFIED">
      <formula>NOT(ISERROR(SEARCH("DISQUALIFIED",L12)))</formula>
    </cfRule>
  </conditionalFormatting>
  <conditionalFormatting sqref="L5">
    <cfRule type="containsText" dxfId="125" priority="37" operator="containsText" text="PASS">
      <formula>NOT(ISERROR(SEARCH("PASS",L5)))</formula>
    </cfRule>
    <cfRule type="containsText" dxfId="124" priority="38" operator="containsText" text="FAIL">
      <formula>NOT(ISERROR(SEARCH("FAIL",L5)))</formula>
    </cfRule>
  </conditionalFormatting>
  <conditionalFormatting sqref="L6">
    <cfRule type="containsText" dxfId="123" priority="57" operator="containsText" text="PASS">
      <formula>NOT(ISERROR(SEARCH("PASS",L6)))</formula>
    </cfRule>
    <cfRule type="containsText" dxfId="122" priority="58" operator="containsText" text="FAIL">
      <formula>NOT(ISERROR(SEARCH("FAIL",L6)))</formula>
    </cfRule>
  </conditionalFormatting>
  <conditionalFormatting sqref="L7">
    <cfRule type="containsText" dxfId="121" priority="77" operator="containsText" text="PASS">
      <formula>NOT(ISERROR(SEARCH("PASS",L7)))</formula>
    </cfRule>
    <cfRule type="containsText" dxfId="120" priority="78" operator="containsText" text="FAIL">
      <formula>NOT(ISERROR(SEARCH("FAIL",L7)))</formula>
    </cfRule>
  </conditionalFormatting>
  <conditionalFormatting sqref="L8">
    <cfRule type="containsText" dxfId="119" priority="97" operator="containsText" text="PASS">
      <formula>NOT(ISERROR(SEARCH("PASS",L8)))</formula>
    </cfRule>
    <cfRule type="containsText" dxfId="118" priority="98" operator="containsText" text="FAIL">
      <formula>NOT(ISERROR(SEARCH("FAIL",L8)))</formula>
    </cfRule>
  </conditionalFormatting>
  <conditionalFormatting sqref="L9">
    <cfRule type="containsText" dxfId="117" priority="117" operator="containsText" text="PASS">
      <formula>NOT(ISERROR(SEARCH("PASS",L9)))</formula>
    </cfRule>
    <cfRule type="containsText" dxfId="116" priority="118" operator="containsText" text="FAIL">
      <formula>NOT(ISERROR(SEARCH("FAIL",L9)))</formula>
    </cfRule>
  </conditionalFormatting>
  <conditionalFormatting sqref="M10">
    <cfRule type="containsText" dxfId="115" priority="139" operator="containsText" text="PASS">
      <formula>NOT(ISERROR(SEARCH("PASS",M10)))</formula>
    </cfRule>
    <cfRule type="containsText" dxfId="114" priority="140" operator="containsText" text="FAIL">
      <formula>NOT(ISERROR(SEARCH("FAIL",M10)))</formula>
    </cfRule>
  </conditionalFormatting>
  <conditionalFormatting sqref="M11">
    <cfRule type="containsText" dxfId="113" priority="159" operator="containsText" text="PASS">
      <formula>NOT(ISERROR(SEARCH("PASS",M11)))</formula>
    </cfRule>
    <cfRule type="containsText" dxfId="112" priority="160" operator="containsText" text="FAIL">
      <formula>NOT(ISERROR(SEARCH("FAIL",M11)))</formula>
    </cfRule>
  </conditionalFormatting>
  <conditionalFormatting sqref="M12">
    <cfRule type="containsText" dxfId="111" priority="19" operator="containsText" text="QUALIFIED">
      <formula>NOT(ISERROR(SEARCH("QUALIFIED",M12)))</formula>
    </cfRule>
    <cfRule type="containsText" dxfId="110" priority="20" operator="containsText" text="DISQUALIFIED">
      <formula>NOT(ISERROR(SEARCH("DISQUALIFIED",M12)))</formula>
    </cfRule>
  </conditionalFormatting>
  <conditionalFormatting sqref="M5">
    <cfRule type="containsText" dxfId="109" priority="39" operator="containsText" text="PASS">
      <formula>NOT(ISERROR(SEARCH("PASS",M5)))</formula>
    </cfRule>
    <cfRule type="containsText" dxfId="108" priority="40" operator="containsText" text="FAIL">
      <formula>NOT(ISERROR(SEARCH("FAIL",M5)))</formula>
    </cfRule>
  </conditionalFormatting>
  <conditionalFormatting sqref="M6">
    <cfRule type="containsText" dxfId="107" priority="59" operator="containsText" text="PASS">
      <formula>NOT(ISERROR(SEARCH("PASS",M6)))</formula>
    </cfRule>
    <cfRule type="containsText" dxfId="106" priority="60" operator="containsText" text="FAIL">
      <formula>NOT(ISERROR(SEARCH("FAIL",M6)))</formula>
    </cfRule>
  </conditionalFormatting>
  <conditionalFormatting sqref="M7">
    <cfRule type="containsText" dxfId="105" priority="79" operator="containsText" text="PASS">
      <formula>NOT(ISERROR(SEARCH("PASS",M7)))</formula>
    </cfRule>
    <cfRule type="containsText" dxfId="104" priority="80" operator="containsText" text="FAIL">
      <formula>NOT(ISERROR(SEARCH("FAIL",M7)))</formula>
    </cfRule>
  </conditionalFormatting>
  <conditionalFormatting sqref="M8">
    <cfRule type="containsText" dxfId="103" priority="99" operator="containsText" text="PASS">
      <formula>NOT(ISERROR(SEARCH("PASS",M8)))</formula>
    </cfRule>
    <cfRule type="containsText" dxfId="102" priority="100" operator="containsText" text="FAIL">
      <formula>NOT(ISERROR(SEARCH("FAIL",M8)))</formula>
    </cfRule>
  </conditionalFormatting>
  <conditionalFormatting sqref="M9">
    <cfRule type="containsText" dxfId="101" priority="119" operator="containsText" text="PASS">
      <formula>NOT(ISERROR(SEARCH("PASS",M9)))</formula>
    </cfRule>
    <cfRule type="containsText" dxfId="100" priority="120" operator="containsText" text="FAIL">
      <formula>NOT(ISERROR(SEARCH("FAIL",M9)))</formula>
    </cfRule>
  </conditionalFormatting>
  <dataValidations count="1">
    <dataValidation type="list" allowBlank="1" showInputMessage="1" showErrorMessage="1" promptTitle="CRI Result" prompt="Select PASS or FAIL" sqref="D5:M11" xr:uid="{00000000-0002-0000-0100-000000000000}">
      <formula1>"PASS,FAIL"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4"/>
  <sheetViews>
    <sheetView showGridLines="0" tabSelected="1" workbookViewId="0">
      <pane xSplit="3" ySplit="5" topLeftCell="D6" activePane="bottomRight" state="frozen"/>
      <selection pane="topRight" activeCell="D1" sqref="D1"/>
      <selection pane="bottomLeft" activeCell="A6" sqref="A6"/>
      <selection pane="bottomRight"/>
    </sheetView>
  </sheetViews>
  <sheetFormatPr defaultRowHeight="14.5" x14ac:dyDescent="0.35"/>
  <cols>
    <col min="1" max="1" width="8.7265625" customWidth="1"/>
    <col min="2" max="2" width="30.7265625" customWidth="1"/>
    <col min="3" max="3" width="14.7265625" customWidth="1"/>
    <col min="4" max="13" width="16.7265625" customWidth="1"/>
  </cols>
  <sheetData>
    <row r="1" spans="1:13" ht="32" customHeight="1" x14ac:dyDescent="0.35">
      <c r="A1" s="14" t="s">
        <v>116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29" x14ac:dyDescent="0.35">
      <c r="A2" s="3" t="s">
        <v>78</v>
      </c>
      <c r="B2" s="10" t="s">
        <v>1</v>
      </c>
      <c r="C2" s="2" t="s">
        <v>1</v>
      </c>
      <c r="D2" s="3" t="s">
        <v>79</v>
      </c>
      <c r="E2" s="10" t="s">
        <v>1</v>
      </c>
      <c r="F2" s="2" t="s">
        <v>1</v>
      </c>
      <c r="G2" s="3" t="s">
        <v>117</v>
      </c>
      <c r="H2" s="10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</row>
    <row r="3" spans="1:13" ht="28" customHeight="1" x14ac:dyDescent="0.35">
      <c r="A3" s="16" t="s">
        <v>118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5" spans="1:13" ht="28" customHeight="1" x14ac:dyDescent="0.35">
      <c r="A5" s="4" t="s">
        <v>1</v>
      </c>
      <c r="B5" s="4" t="s">
        <v>119</v>
      </c>
      <c r="C5" s="4" t="s">
        <v>120</v>
      </c>
      <c r="D5" s="10" t="str">
        <f>'CRI Screening'!D4</f>
        <v>Vendor 1</v>
      </c>
      <c r="E5" s="10" t="str">
        <f>'CRI Screening'!E4</f>
        <v>Vendor 2</v>
      </c>
      <c r="F5" s="10" t="str">
        <f>'CRI Screening'!F4</f>
        <v>Vendor 3</v>
      </c>
      <c r="G5" s="10" t="str">
        <f>'CRI Screening'!G4</f>
        <v>Vendor 4</v>
      </c>
      <c r="H5" s="10" t="str">
        <f>'CRI Screening'!H4</f>
        <v>Vendor 5</v>
      </c>
      <c r="I5" s="10" t="str">
        <f>'CRI Screening'!I4</f>
        <v>Vendor 6</v>
      </c>
      <c r="J5" s="10" t="str">
        <f>'CRI Screening'!J4</f>
        <v>Vendor 7</v>
      </c>
      <c r="K5" s="10" t="str">
        <f>'CRI Screening'!K4</f>
        <v>Vendor 8</v>
      </c>
      <c r="L5" s="10" t="str">
        <f>'CRI Screening'!L4</f>
        <v>Vendor 9</v>
      </c>
      <c r="M5" s="10" t="str">
        <f>'CRI Screening'!M4</f>
        <v>Vendor 10</v>
      </c>
    </row>
    <row r="6" spans="1:13" ht="24" customHeight="1" x14ac:dyDescent="0.35">
      <c r="A6" s="1" t="s">
        <v>121</v>
      </c>
      <c r="B6" s="13" t="s">
        <v>122</v>
      </c>
      <c r="C6" s="1" t="s">
        <v>123</v>
      </c>
      <c r="D6" s="1" t="s">
        <v>1</v>
      </c>
      <c r="E6" s="1" t="s">
        <v>1</v>
      </c>
      <c r="F6" s="1" t="s">
        <v>1</v>
      </c>
      <c r="G6" s="1" t="s">
        <v>1</v>
      </c>
      <c r="H6" s="1" t="s">
        <v>1</v>
      </c>
      <c r="I6" s="1" t="s">
        <v>1</v>
      </c>
      <c r="J6" s="1" t="s">
        <v>1</v>
      </c>
      <c r="K6" s="1" t="s">
        <v>1</v>
      </c>
      <c r="L6" s="1" t="s">
        <v>1</v>
      </c>
      <c r="M6" s="1" t="s">
        <v>1</v>
      </c>
    </row>
    <row r="7" spans="1:13" ht="24" customHeight="1" x14ac:dyDescent="0.35">
      <c r="A7" s="2" t="s">
        <v>1</v>
      </c>
      <c r="B7" s="3" t="s">
        <v>124</v>
      </c>
      <c r="C7" s="2" t="s">
        <v>1</v>
      </c>
      <c r="D7" s="11" t="s">
        <v>1</v>
      </c>
      <c r="E7" s="11" t="s">
        <v>1</v>
      </c>
      <c r="F7" s="11" t="s">
        <v>1</v>
      </c>
      <c r="G7" s="11" t="s">
        <v>1</v>
      </c>
      <c r="H7" s="11" t="s">
        <v>1</v>
      </c>
      <c r="I7" s="11" t="s">
        <v>1</v>
      </c>
      <c r="J7" s="11" t="s">
        <v>1</v>
      </c>
      <c r="K7" s="11" t="s">
        <v>1</v>
      </c>
      <c r="L7" s="11" t="s">
        <v>1</v>
      </c>
      <c r="M7" s="11" t="s">
        <v>1</v>
      </c>
    </row>
    <row r="8" spans="1:13" ht="24" customHeight="1" x14ac:dyDescent="0.35">
      <c r="A8" s="2" t="s">
        <v>1</v>
      </c>
      <c r="B8" s="3" t="s">
        <v>125</v>
      </c>
      <c r="C8" s="5" t="s">
        <v>126</v>
      </c>
      <c r="D8" s="5" t="str">
        <f t="shared" ref="D8:M8" si="0">IF(D7="","",D7*0.25*100)</f>
        <v/>
      </c>
      <c r="E8" s="5" t="str">
        <f t="shared" si="0"/>
        <v/>
      </c>
      <c r="F8" s="5" t="str">
        <f t="shared" si="0"/>
        <v/>
      </c>
      <c r="G8" s="5" t="str">
        <f t="shared" si="0"/>
        <v/>
      </c>
      <c r="H8" s="5" t="str">
        <f t="shared" si="0"/>
        <v/>
      </c>
      <c r="I8" s="5" t="str">
        <f t="shared" si="0"/>
        <v/>
      </c>
      <c r="J8" s="5" t="str">
        <f t="shared" si="0"/>
        <v/>
      </c>
      <c r="K8" s="5" t="str">
        <f t="shared" si="0"/>
        <v/>
      </c>
      <c r="L8" s="5" t="str">
        <f t="shared" si="0"/>
        <v/>
      </c>
      <c r="M8" s="5" t="str">
        <f t="shared" si="0"/>
        <v/>
      </c>
    </row>
    <row r="9" spans="1:13" ht="40" customHeight="1" x14ac:dyDescent="0.35">
      <c r="A9" s="2" t="s">
        <v>1</v>
      </c>
      <c r="B9" s="3" t="s">
        <v>127</v>
      </c>
      <c r="C9" s="2" t="s">
        <v>1</v>
      </c>
      <c r="D9" s="10" t="s">
        <v>1</v>
      </c>
      <c r="E9" s="10" t="s">
        <v>1</v>
      </c>
      <c r="F9" s="10" t="s">
        <v>1</v>
      </c>
      <c r="G9" s="10" t="s">
        <v>1</v>
      </c>
      <c r="H9" s="10" t="s">
        <v>1</v>
      </c>
      <c r="I9" s="10" t="s">
        <v>1</v>
      </c>
      <c r="J9" s="10" t="s">
        <v>1</v>
      </c>
      <c r="K9" s="10" t="s">
        <v>1</v>
      </c>
      <c r="L9" s="10" t="s">
        <v>1</v>
      </c>
      <c r="M9" s="10" t="s">
        <v>1</v>
      </c>
    </row>
    <row r="10" spans="1:13" ht="24" customHeight="1" x14ac:dyDescent="0.35">
      <c r="A10" s="1" t="s">
        <v>128</v>
      </c>
      <c r="B10" s="13" t="s">
        <v>129</v>
      </c>
      <c r="C10" s="1" t="s">
        <v>130</v>
      </c>
      <c r="D10" s="1" t="s">
        <v>1</v>
      </c>
      <c r="E10" s="1" t="s">
        <v>1</v>
      </c>
      <c r="F10" s="1" t="s">
        <v>1</v>
      </c>
      <c r="G10" s="1" t="s">
        <v>1</v>
      </c>
      <c r="H10" s="1" t="s">
        <v>1</v>
      </c>
      <c r="I10" s="1" t="s">
        <v>1</v>
      </c>
      <c r="J10" s="1" t="s">
        <v>1</v>
      </c>
      <c r="K10" s="1" t="s">
        <v>1</v>
      </c>
      <c r="L10" s="1" t="s">
        <v>1</v>
      </c>
      <c r="M10" s="1" t="s">
        <v>1</v>
      </c>
    </row>
    <row r="11" spans="1:13" ht="24" customHeight="1" x14ac:dyDescent="0.35">
      <c r="A11" s="2" t="s">
        <v>1</v>
      </c>
      <c r="B11" s="3" t="s">
        <v>124</v>
      </c>
      <c r="C11" s="2" t="s">
        <v>1</v>
      </c>
      <c r="D11" s="11" t="s">
        <v>1</v>
      </c>
      <c r="E11" s="11" t="s">
        <v>1</v>
      </c>
      <c r="F11" s="11" t="s">
        <v>1</v>
      </c>
      <c r="G11" s="11" t="s">
        <v>1</v>
      </c>
      <c r="H11" s="11" t="s">
        <v>1</v>
      </c>
      <c r="I11" s="11" t="s">
        <v>1</v>
      </c>
      <c r="J11" s="11" t="s">
        <v>1</v>
      </c>
      <c r="K11" s="11" t="s">
        <v>1</v>
      </c>
      <c r="L11" s="11" t="s">
        <v>1</v>
      </c>
      <c r="M11" s="11" t="s">
        <v>1</v>
      </c>
    </row>
    <row r="12" spans="1:13" ht="24" customHeight="1" x14ac:dyDescent="0.35">
      <c r="A12" s="2" t="s">
        <v>1</v>
      </c>
      <c r="B12" s="3" t="s">
        <v>125</v>
      </c>
      <c r="C12" s="5" t="s">
        <v>131</v>
      </c>
      <c r="D12" s="5" t="str">
        <f t="shared" ref="D12:M12" si="1">IF(D11="","",D11*0.2*100)</f>
        <v/>
      </c>
      <c r="E12" s="5" t="str">
        <f t="shared" si="1"/>
        <v/>
      </c>
      <c r="F12" s="5" t="str">
        <f t="shared" si="1"/>
        <v/>
      </c>
      <c r="G12" s="5" t="str">
        <f t="shared" si="1"/>
        <v/>
      </c>
      <c r="H12" s="5" t="str">
        <f t="shared" si="1"/>
        <v/>
      </c>
      <c r="I12" s="5" t="str">
        <f t="shared" si="1"/>
        <v/>
      </c>
      <c r="J12" s="5" t="str">
        <f t="shared" si="1"/>
        <v/>
      </c>
      <c r="K12" s="5" t="str">
        <f t="shared" si="1"/>
        <v/>
      </c>
      <c r="L12" s="5" t="str">
        <f t="shared" si="1"/>
        <v/>
      </c>
      <c r="M12" s="5" t="str">
        <f t="shared" si="1"/>
        <v/>
      </c>
    </row>
    <row r="13" spans="1:13" ht="40" customHeight="1" x14ac:dyDescent="0.35">
      <c r="A13" s="2" t="s">
        <v>1</v>
      </c>
      <c r="B13" s="3" t="s">
        <v>127</v>
      </c>
      <c r="C13" s="2" t="s">
        <v>1</v>
      </c>
      <c r="D13" s="10" t="s">
        <v>1</v>
      </c>
      <c r="E13" s="10" t="s">
        <v>1</v>
      </c>
      <c r="F13" s="10" t="s">
        <v>1</v>
      </c>
      <c r="G13" s="10" t="s">
        <v>1</v>
      </c>
      <c r="H13" s="10" t="s">
        <v>1</v>
      </c>
      <c r="I13" s="10" t="s">
        <v>1</v>
      </c>
      <c r="J13" s="10" t="s">
        <v>1</v>
      </c>
      <c r="K13" s="10" t="s">
        <v>1</v>
      </c>
      <c r="L13" s="10" t="s">
        <v>1</v>
      </c>
      <c r="M13" s="10" t="s">
        <v>1</v>
      </c>
    </row>
    <row r="14" spans="1:13" ht="24" customHeight="1" x14ac:dyDescent="0.35">
      <c r="A14" s="1" t="s">
        <v>132</v>
      </c>
      <c r="B14" s="13" t="s">
        <v>133</v>
      </c>
      <c r="C14" s="1" t="s">
        <v>130</v>
      </c>
      <c r="D14" s="1" t="s">
        <v>1</v>
      </c>
      <c r="E14" s="1" t="s">
        <v>1</v>
      </c>
      <c r="F14" s="1" t="s">
        <v>1</v>
      </c>
      <c r="G14" s="1" t="s">
        <v>1</v>
      </c>
      <c r="H14" s="1" t="s">
        <v>1</v>
      </c>
      <c r="I14" s="1" t="s">
        <v>1</v>
      </c>
      <c r="J14" s="1" t="s">
        <v>1</v>
      </c>
      <c r="K14" s="1" t="s">
        <v>1</v>
      </c>
      <c r="L14" s="1" t="s">
        <v>1</v>
      </c>
      <c r="M14" s="1" t="s">
        <v>1</v>
      </c>
    </row>
    <row r="15" spans="1:13" ht="24" customHeight="1" x14ac:dyDescent="0.35">
      <c r="A15" s="2" t="s">
        <v>1</v>
      </c>
      <c r="B15" s="3" t="s">
        <v>124</v>
      </c>
      <c r="C15" s="2" t="s">
        <v>1</v>
      </c>
      <c r="D15" s="11" t="s">
        <v>1</v>
      </c>
      <c r="E15" s="11" t="s">
        <v>1</v>
      </c>
      <c r="F15" s="11" t="s">
        <v>1</v>
      </c>
      <c r="G15" s="11" t="s">
        <v>1</v>
      </c>
      <c r="H15" s="11" t="s">
        <v>1</v>
      </c>
      <c r="I15" s="11" t="s">
        <v>1</v>
      </c>
      <c r="J15" s="11" t="s">
        <v>1</v>
      </c>
      <c r="K15" s="11" t="s">
        <v>1</v>
      </c>
      <c r="L15" s="11" t="s">
        <v>1</v>
      </c>
      <c r="M15" s="11" t="s">
        <v>1</v>
      </c>
    </row>
    <row r="16" spans="1:13" ht="24" customHeight="1" x14ac:dyDescent="0.35">
      <c r="A16" s="2" t="s">
        <v>1</v>
      </c>
      <c r="B16" s="3" t="s">
        <v>125</v>
      </c>
      <c r="C16" s="5" t="s">
        <v>131</v>
      </c>
      <c r="D16" s="5" t="str">
        <f t="shared" ref="D16:M16" si="2">IF(D15="","",D15*0.2*100)</f>
        <v/>
      </c>
      <c r="E16" s="5" t="str">
        <f t="shared" si="2"/>
        <v/>
      </c>
      <c r="F16" s="5" t="str">
        <f t="shared" si="2"/>
        <v/>
      </c>
      <c r="G16" s="5" t="str">
        <f t="shared" si="2"/>
        <v/>
      </c>
      <c r="H16" s="5" t="str">
        <f t="shared" si="2"/>
        <v/>
      </c>
      <c r="I16" s="5" t="str">
        <f t="shared" si="2"/>
        <v/>
      </c>
      <c r="J16" s="5" t="str">
        <f t="shared" si="2"/>
        <v/>
      </c>
      <c r="K16" s="5" t="str">
        <f t="shared" si="2"/>
        <v/>
      </c>
      <c r="L16" s="5" t="str">
        <f t="shared" si="2"/>
        <v/>
      </c>
      <c r="M16" s="5" t="str">
        <f t="shared" si="2"/>
        <v/>
      </c>
    </row>
    <row r="17" spans="1:13" ht="40" customHeight="1" x14ac:dyDescent="0.35">
      <c r="A17" s="2" t="s">
        <v>1</v>
      </c>
      <c r="B17" s="3" t="s">
        <v>127</v>
      </c>
      <c r="C17" s="2" t="s">
        <v>1</v>
      </c>
      <c r="D17" s="10" t="s">
        <v>1</v>
      </c>
      <c r="E17" s="10" t="s">
        <v>1</v>
      </c>
      <c r="F17" s="10" t="s">
        <v>1</v>
      </c>
      <c r="G17" s="10" t="s">
        <v>1</v>
      </c>
      <c r="H17" s="10" t="s">
        <v>1</v>
      </c>
      <c r="I17" s="10" t="s">
        <v>1</v>
      </c>
      <c r="J17" s="10" t="s">
        <v>1</v>
      </c>
      <c r="K17" s="10" t="s">
        <v>1</v>
      </c>
      <c r="L17" s="10" t="s">
        <v>1</v>
      </c>
      <c r="M17" s="10" t="s">
        <v>1</v>
      </c>
    </row>
    <row r="18" spans="1:13" ht="24" customHeight="1" x14ac:dyDescent="0.35">
      <c r="A18" s="1" t="s">
        <v>134</v>
      </c>
      <c r="B18" s="13" t="s">
        <v>135</v>
      </c>
      <c r="C18" s="1" t="s">
        <v>136</v>
      </c>
      <c r="D18" s="1" t="s">
        <v>1</v>
      </c>
      <c r="E18" s="1" t="s">
        <v>1</v>
      </c>
      <c r="F18" s="1" t="s">
        <v>1</v>
      </c>
      <c r="G18" s="1" t="s">
        <v>1</v>
      </c>
      <c r="H18" s="1" t="s">
        <v>1</v>
      </c>
      <c r="I18" s="1" t="s">
        <v>1</v>
      </c>
      <c r="J18" s="1" t="s">
        <v>1</v>
      </c>
      <c r="K18" s="1" t="s">
        <v>1</v>
      </c>
      <c r="L18" s="1" t="s">
        <v>1</v>
      </c>
      <c r="M18" s="1" t="s">
        <v>1</v>
      </c>
    </row>
    <row r="19" spans="1:13" ht="24" customHeight="1" x14ac:dyDescent="0.35">
      <c r="A19" s="2" t="s">
        <v>1</v>
      </c>
      <c r="B19" s="3" t="s">
        <v>124</v>
      </c>
      <c r="C19" s="2" t="s">
        <v>1</v>
      </c>
      <c r="D19" s="11" t="s">
        <v>1</v>
      </c>
      <c r="E19" s="11" t="s">
        <v>1</v>
      </c>
      <c r="F19" s="11" t="s">
        <v>1</v>
      </c>
      <c r="G19" s="11" t="s">
        <v>1</v>
      </c>
      <c r="H19" s="11" t="s">
        <v>1</v>
      </c>
      <c r="I19" s="11" t="s">
        <v>1</v>
      </c>
      <c r="J19" s="11" t="s">
        <v>1</v>
      </c>
      <c r="K19" s="11" t="s">
        <v>1</v>
      </c>
      <c r="L19" s="11" t="s">
        <v>1</v>
      </c>
      <c r="M19" s="11" t="s">
        <v>1</v>
      </c>
    </row>
    <row r="20" spans="1:13" ht="24" customHeight="1" x14ac:dyDescent="0.35">
      <c r="A20" s="2" t="s">
        <v>1</v>
      </c>
      <c r="B20" s="3" t="s">
        <v>125</v>
      </c>
      <c r="C20" s="5" t="s">
        <v>137</v>
      </c>
      <c r="D20" s="5" t="str">
        <f t="shared" ref="D20:M20" si="3">IF(D19="","",D19*0.15*100)</f>
        <v/>
      </c>
      <c r="E20" s="5" t="str">
        <f t="shared" si="3"/>
        <v/>
      </c>
      <c r="F20" s="5" t="str">
        <f t="shared" si="3"/>
        <v/>
      </c>
      <c r="G20" s="5" t="str">
        <f t="shared" si="3"/>
        <v/>
      </c>
      <c r="H20" s="5" t="str">
        <f t="shared" si="3"/>
        <v/>
      </c>
      <c r="I20" s="5" t="str">
        <f t="shared" si="3"/>
        <v/>
      </c>
      <c r="J20" s="5" t="str">
        <f t="shared" si="3"/>
        <v/>
      </c>
      <c r="K20" s="5" t="str">
        <f t="shared" si="3"/>
        <v/>
      </c>
      <c r="L20" s="5" t="str">
        <f t="shared" si="3"/>
        <v/>
      </c>
      <c r="M20" s="5" t="str">
        <f t="shared" si="3"/>
        <v/>
      </c>
    </row>
    <row r="21" spans="1:13" ht="40" customHeight="1" x14ac:dyDescent="0.35">
      <c r="A21" s="2" t="s">
        <v>1</v>
      </c>
      <c r="B21" s="3" t="s">
        <v>127</v>
      </c>
      <c r="C21" s="2" t="s">
        <v>1</v>
      </c>
      <c r="D21" s="10" t="s">
        <v>1</v>
      </c>
      <c r="E21" s="10" t="s">
        <v>1</v>
      </c>
      <c r="F21" s="10" t="s">
        <v>1</v>
      </c>
      <c r="G21" s="10" t="s">
        <v>1</v>
      </c>
      <c r="H21" s="10" t="s">
        <v>1</v>
      </c>
      <c r="I21" s="10" t="s">
        <v>1</v>
      </c>
      <c r="J21" s="10" t="s">
        <v>1</v>
      </c>
      <c r="K21" s="10" t="s">
        <v>1</v>
      </c>
      <c r="L21" s="10" t="s">
        <v>1</v>
      </c>
      <c r="M21" s="10" t="s">
        <v>1</v>
      </c>
    </row>
    <row r="22" spans="1:13" ht="24" customHeight="1" x14ac:dyDescent="0.35">
      <c r="A22" s="1" t="s">
        <v>138</v>
      </c>
      <c r="B22" s="13" t="s">
        <v>139</v>
      </c>
      <c r="C22" s="1" t="s">
        <v>140</v>
      </c>
      <c r="D22" s="1" t="s">
        <v>1</v>
      </c>
      <c r="E22" s="1" t="s">
        <v>1</v>
      </c>
      <c r="F22" s="1" t="s">
        <v>1</v>
      </c>
      <c r="G22" s="1" t="s">
        <v>1</v>
      </c>
      <c r="H22" s="1" t="s">
        <v>1</v>
      </c>
      <c r="I22" s="1" t="s">
        <v>1</v>
      </c>
      <c r="J22" s="1" t="s">
        <v>1</v>
      </c>
      <c r="K22" s="1" t="s">
        <v>1</v>
      </c>
      <c r="L22" s="1" t="s">
        <v>1</v>
      </c>
      <c r="M22" s="1" t="s">
        <v>1</v>
      </c>
    </row>
    <row r="23" spans="1:13" ht="24" customHeight="1" x14ac:dyDescent="0.35">
      <c r="A23" s="2" t="s">
        <v>1</v>
      </c>
      <c r="B23" s="3" t="s">
        <v>124</v>
      </c>
      <c r="C23" s="2" t="s">
        <v>1</v>
      </c>
      <c r="D23" s="11" t="s">
        <v>1</v>
      </c>
      <c r="E23" s="11" t="s">
        <v>1</v>
      </c>
      <c r="F23" s="11" t="s">
        <v>1</v>
      </c>
      <c r="G23" s="11" t="s">
        <v>1</v>
      </c>
      <c r="H23" s="11" t="s">
        <v>1</v>
      </c>
      <c r="I23" s="11" t="s">
        <v>1</v>
      </c>
      <c r="J23" s="11" t="s">
        <v>1</v>
      </c>
      <c r="K23" s="11" t="s">
        <v>1</v>
      </c>
      <c r="L23" s="11" t="s">
        <v>1</v>
      </c>
      <c r="M23" s="11" t="s">
        <v>1</v>
      </c>
    </row>
    <row r="24" spans="1:13" ht="24" customHeight="1" x14ac:dyDescent="0.35">
      <c r="A24" s="2" t="s">
        <v>1</v>
      </c>
      <c r="B24" s="3" t="s">
        <v>125</v>
      </c>
      <c r="C24" s="5" t="s">
        <v>141</v>
      </c>
      <c r="D24" s="5" t="str">
        <f t="shared" ref="D24:M24" si="4">IF(D23="","",D23*0.1*100)</f>
        <v/>
      </c>
      <c r="E24" s="5" t="str">
        <f t="shared" si="4"/>
        <v/>
      </c>
      <c r="F24" s="5" t="str">
        <f t="shared" si="4"/>
        <v/>
      </c>
      <c r="G24" s="5" t="str">
        <f t="shared" si="4"/>
        <v/>
      </c>
      <c r="H24" s="5" t="str">
        <f t="shared" si="4"/>
        <v/>
      </c>
      <c r="I24" s="5" t="str">
        <f t="shared" si="4"/>
        <v/>
      </c>
      <c r="J24" s="5" t="str">
        <f t="shared" si="4"/>
        <v/>
      </c>
      <c r="K24" s="5" t="str">
        <f t="shared" si="4"/>
        <v/>
      </c>
      <c r="L24" s="5" t="str">
        <f t="shared" si="4"/>
        <v/>
      </c>
      <c r="M24" s="5" t="str">
        <f t="shared" si="4"/>
        <v/>
      </c>
    </row>
    <row r="25" spans="1:13" ht="40" customHeight="1" x14ac:dyDescent="0.35">
      <c r="A25" s="2" t="s">
        <v>1</v>
      </c>
      <c r="B25" s="3" t="s">
        <v>127</v>
      </c>
      <c r="C25" s="2" t="s">
        <v>1</v>
      </c>
      <c r="D25" s="10" t="s">
        <v>1</v>
      </c>
      <c r="E25" s="10" t="s">
        <v>1</v>
      </c>
      <c r="F25" s="10" t="s">
        <v>1</v>
      </c>
      <c r="G25" s="10" t="s">
        <v>1</v>
      </c>
      <c r="H25" s="10" t="s">
        <v>1</v>
      </c>
      <c r="I25" s="10" t="s">
        <v>1</v>
      </c>
      <c r="J25" s="10" t="s">
        <v>1</v>
      </c>
      <c r="K25" s="10" t="s">
        <v>1</v>
      </c>
      <c r="L25" s="10" t="s">
        <v>1</v>
      </c>
      <c r="M25" s="10" t="s">
        <v>1</v>
      </c>
    </row>
    <row r="26" spans="1:13" ht="24" customHeight="1" x14ac:dyDescent="0.35">
      <c r="A26" s="1" t="s">
        <v>142</v>
      </c>
      <c r="B26" s="13" t="s">
        <v>143</v>
      </c>
      <c r="C26" s="1" t="s">
        <v>140</v>
      </c>
      <c r="D26" s="1" t="s">
        <v>1</v>
      </c>
      <c r="E26" s="1" t="s">
        <v>1</v>
      </c>
      <c r="F26" s="1" t="s">
        <v>1</v>
      </c>
      <c r="G26" s="1" t="s">
        <v>1</v>
      </c>
      <c r="H26" s="1" t="s">
        <v>1</v>
      </c>
      <c r="I26" s="1" t="s">
        <v>1</v>
      </c>
      <c r="J26" s="1" t="s">
        <v>1</v>
      </c>
      <c r="K26" s="1" t="s">
        <v>1</v>
      </c>
      <c r="L26" s="1" t="s">
        <v>1</v>
      </c>
      <c r="M26" s="1" t="s">
        <v>1</v>
      </c>
    </row>
    <row r="27" spans="1:13" ht="24" customHeight="1" x14ac:dyDescent="0.35">
      <c r="A27" s="2" t="s">
        <v>1</v>
      </c>
      <c r="B27" s="3" t="s">
        <v>124</v>
      </c>
      <c r="C27" s="2" t="s">
        <v>1</v>
      </c>
      <c r="D27" s="11" t="s">
        <v>1</v>
      </c>
      <c r="E27" s="11" t="s">
        <v>1</v>
      </c>
      <c r="F27" s="11" t="s">
        <v>1</v>
      </c>
      <c r="G27" s="11" t="s">
        <v>1</v>
      </c>
      <c r="H27" s="11" t="s">
        <v>1</v>
      </c>
      <c r="I27" s="11" t="s">
        <v>1</v>
      </c>
      <c r="J27" s="11" t="s">
        <v>1</v>
      </c>
      <c r="K27" s="11" t="s">
        <v>1</v>
      </c>
      <c r="L27" s="11" t="s">
        <v>1</v>
      </c>
      <c r="M27" s="11" t="s">
        <v>1</v>
      </c>
    </row>
    <row r="28" spans="1:13" ht="24" customHeight="1" x14ac:dyDescent="0.35">
      <c r="A28" s="2" t="s">
        <v>1</v>
      </c>
      <c r="B28" s="3" t="s">
        <v>125</v>
      </c>
      <c r="C28" s="5" t="s">
        <v>141</v>
      </c>
      <c r="D28" s="5" t="str">
        <f t="shared" ref="D28:M28" si="5">IF(D27="","",D27*0.1*100)</f>
        <v/>
      </c>
      <c r="E28" s="5" t="str">
        <f t="shared" si="5"/>
        <v/>
      </c>
      <c r="F28" s="5" t="str">
        <f t="shared" si="5"/>
        <v/>
      </c>
      <c r="G28" s="5" t="str">
        <f t="shared" si="5"/>
        <v/>
      </c>
      <c r="H28" s="5" t="str">
        <f t="shared" si="5"/>
        <v/>
      </c>
      <c r="I28" s="5" t="str">
        <f t="shared" si="5"/>
        <v/>
      </c>
      <c r="J28" s="5" t="str">
        <f t="shared" si="5"/>
        <v/>
      </c>
      <c r="K28" s="5" t="str">
        <f t="shared" si="5"/>
        <v/>
      </c>
      <c r="L28" s="5" t="str">
        <f t="shared" si="5"/>
        <v/>
      </c>
      <c r="M28" s="5" t="str">
        <f t="shared" si="5"/>
        <v/>
      </c>
    </row>
    <row r="29" spans="1:13" ht="40" customHeight="1" x14ac:dyDescent="0.35">
      <c r="A29" s="2" t="s">
        <v>1</v>
      </c>
      <c r="B29" s="3" t="s">
        <v>127</v>
      </c>
      <c r="C29" s="2" t="s">
        <v>1</v>
      </c>
      <c r="D29" s="10" t="s">
        <v>1</v>
      </c>
      <c r="E29" s="10" t="s">
        <v>1</v>
      </c>
      <c r="F29" s="10" t="s">
        <v>1</v>
      </c>
      <c r="G29" s="10" t="s">
        <v>1</v>
      </c>
      <c r="H29" s="10" t="s">
        <v>1</v>
      </c>
      <c r="I29" s="10" t="s">
        <v>1</v>
      </c>
      <c r="J29" s="10" t="s">
        <v>1</v>
      </c>
      <c r="K29" s="10" t="s">
        <v>1</v>
      </c>
      <c r="L29" s="10" t="s">
        <v>1</v>
      </c>
      <c r="M29" s="10" t="s">
        <v>1</v>
      </c>
    </row>
    <row r="31" spans="1:13" ht="28" customHeight="1" x14ac:dyDescent="0.35">
      <c r="A31" s="4" t="s">
        <v>1</v>
      </c>
      <c r="B31" s="4" t="s">
        <v>144</v>
      </c>
      <c r="C31" s="4" t="s">
        <v>145</v>
      </c>
      <c r="D31" s="4" t="str">
        <f t="shared" ref="D31:M31" si="6">IF(D8="","",SUM(D8,D12,D16,D20,D24,D28))</f>
        <v/>
      </c>
      <c r="E31" s="4" t="str">
        <f t="shared" si="6"/>
        <v/>
      </c>
      <c r="F31" s="4" t="str">
        <f t="shared" si="6"/>
        <v/>
      </c>
      <c r="G31" s="4" t="str">
        <f t="shared" si="6"/>
        <v/>
      </c>
      <c r="H31" s="4" t="str">
        <f t="shared" si="6"/>
        <v/>
      </c>
      <c r="I31" s="4" t="str">
        <f t="shared" si="6"/>
        <v/>
      </c>
      <c r="J31" s="4" t="str">
        <f t="shared" si="6"/>
        <v/>
      </c>
      <c r="K31" s="4" t="str">
        <f t="shared" si="6"/>
        <v/>
      </c>
      <c r="L31" s="4" t="str">
        <f t="shared" si="6"/>
        <v/>
      </c>
      <c r="M31" s="4" t="str">
        <f t="shared" si="6"/>
        <v/>
      </c>
    </row>
    <row r="32" spans="1:13" ht="28" customHeight="1" x14ac:dyDescent="0.35">
      <c r="A32" s="3" t="s">
        <v>1</v>
      </c>
      <c r="B32" s="3" t="s">
        <v>146</v>
      </c>
      <c r="C32" s="3" t="s">
        <v>1</v>
      </c>
      <c r="D32" s="12" t="str">
        <f t="shared" ref="D32:M32" si="7">IF(D31="","",IF(D31&gt;=320,"LOW RISK",IF(D31&gt;=240,"MEDIUM RISK",IF(D31&gt;=160,"HIGH RISK","CRITICAL RISK"))))</f>
        <v/>
      </c>
      <c r="E32" s="12" t="str">
        <f t="shared" si="7"/>
        <v/>
      </c>
      <c r="F32" s="12" t="str">
        <f t="shared" si="7"/>
        <v/>
      </c>
      <c r="G32" s="12" t="str">
        <f t="shared" si="7"/>
        <v/>
      </c>
      <c r="H32" s="12" t="str">
        <f t="shared" si="7"/>
        <v/>
      </c>
      <c r="I32" s="12" t="str">
        <f t="shared" si="7"/>
        <v/>
      </c>
      <c r="J32" s="12" t="str">
        <f t="shared" si="7"/>
        <v/>
      </c>
      <c r="K32" s="12" t="str">
        <f t="shared" si="7"/>
        <v/>
      </c>
      <c r="L32" s="12" t="str">
        <f t="shared" si="7"/>
        <v/>
      </c>
      <c r="M32" s="12" t="str">
        <f t="shared" si="7"/>
        <v/>
      </c>
    </row>
    <row r="33" spans="1:13" ht="28" customHeight="1" x14ac:dyDescent="0.35">
      <c r="A33" s="3" t="s">
        <v>1</v>
      </c>
      <c r="B33" s="3" t="s">
        <v>147</v>
      </c>
      <c r="C33" s="3" t="s">
        <v>1</v>
      </c>
      <c r="D33" s="12" t="str">
        <f t="shared" ref="D33:M33" si="8">IF(D31="","",IF(D31&gt;=320,"Approve",IF(D31&gt;=240,"Conditional Approval",IF(D31&gt;=160,"Executive Review Required","Disqualify"))))</f>
        <v/>
      </c>
      <c r="E33" s="12" t="str">
        <f t="shared" si="8"/>
        <v/>
      </c>
      <c r="F33" s="12" t="str">
        <f t="shared" si="8"/>
        <v/>
      </c>
      <c r="G33" s="12" t="str">
        <f t="shared" si="8"/>
        <v/>
      </c>
      <c r="H33" s="12" t="str">
        <f t="shared" si="8"/>
        <v/>
      </c>
      <c r="I33" s="12" t="str">
        <f t="shared" si="8"/>
        <v/>
      </c>
      <c r="J33" s="12" t="str">
        <f t="shared" si="8"/>
        <v/>
      </c>
      <c r="K33" s="12" t="str">
        <f t="shared" si="8"/>
        <v/>
      </c>
      <c r="L33" s="12" t="str">
        <f t="shared" si="8"/>
        <v/>
      </c>
      <c r="M33" s="12" t="str">
        <f t="shared" si="8"/>
        <v/>
      </c>
    </row>
    <row r="34" spans="1:13" ht="28" customHeight="1" x14ac:dyDescent="0.35">
      <c r="A34" s="3" t="s">
        <v>1</v>
      </c>
      <c r="B34" s="3" t="s">
        <v>148</v>
      </c>
      <c r="C34" s="3" t="s">
        <v>1</v>
      </c>
      <c r="D34" s="5" t="str">
        <f t="shared" ref="D34:M34" si="9">IF(D31="","",IF(D31&gt;=320,"Category Manager",IF(D31&gt;=240,"Director",IF(D31&gt;=160,"VP/Executive","N/A - Disqualified"))))</f>
        <v/>
      </c>
      <c r="E34" s="5" t="str">
        <f t="shared" si="9"/>
        <v/>
      </c>
      <c r="F34" s="5" t="str">
        <f t="shared" si="9"/>
        <v/>
      </c>
      <c r="G34" s="5" t="str">
        <f t="shared" si="9"/>
        <v/>
      </c>
      <c r="H34" s="5" t="str">
        <f t="shared" si="9"/>
        <v/>
      </c>
      <c r="I34" s="5" t="str">
        <f t="shared" si="9"/>
        <v/>
      </c>
      <c r="J34" s="5" t="str">
        <f t="shared" si="9"/>
        <v/>
      </c>
      <c r="K34" s="5" t="str">
        <f t="shared" si="9"/>
        <v/>
      </c>
      <c r="L34" s="5" t="str">
        <f t="shared" si="9"/>
        <v/>
      </c>
      <c r="M34" s="5" t="str">
        <f t="shared" si="9"/>
        <v/>
      </c>
    </row>
  </sheetData>
  <mergeCells count="2">
    <mergeCell ref="A1:M1"/>
    <mergeCell ref="A3:M3"/>
  </mergeCells>
  <conditionalFormatting sqref="D32">
    <cfRule type="containsText" dxfId="99" priority="1" operator="containsText" text="LOW RISK">
      <formula>NOT(ISERROR(SEARCH("LOW RISK",D32)))</formula>
    </cfRule>
    <cfRule type="containsText" dxfId="98" priority="2" operator="containsText" text="MEDIUM RISK">
      <formula>NOT(ISERROR(SEARCH("MEDIUM RISK",D32)))</formula>
    </cfRule>
    <cfRule type="containsText" dxfId="97" priority="3" operator="containsText" text="HIGH RISK">
      <formula>NOT(ISERROR(SEARCH("HIGH RISK",D32)))</formula>
    </cfRule>
    <cfRule type="containsText" dxfId="96" priority="4" operator="containsText" text="CRITICAL RISK">
      <formula>NOT(ISERROR(SEARCH("CRITICAL RISK",D32)))</formula>
    </cfRule>
  </conditionalFormatting>
  <conditionalFormatting sqref="E32">
    <cfRule type="containsText" dxfId="95" priority="5" operator="containsText" text="LOW RISK">
      <formula>NOT(ISERROR(SEARCH("LOW RISK",E32)))</formula>
    </cfRule>
    <cfRule type="containsText" dxfId="94" priority="6" operator="containsText" text="MEDIUM RISK">
      <formula>NOT(ISERROR(SEARCH("MEDIUM RISK",E32)))</formula>
    </cfRule>
    <cfRule type="containsText" dxfId="93" priority="7" operator="containsText" text="HIGH RISK">
      <formula>NOT(ISERROR(SEARCH("HIGH RISK",E32)))</formula>
    </cfRule>
    <cfRule type="containsText" dxfId="92" priority="8" operator="containsText" text="CRITICAL RISK">
      <formula>NOT(ISERROR(SEARCH("CRITICAL RISK",E32)))</formula>
    </cfRule>
  </conditionalFormatting>
  <conditionalFormatting sqref="F32">
    <cfRule type="containsText" dxfId="91" priority="9" operator="containsText" text="LOW RISK">
      <formula>NOT(ISERROR(SEARCH("LOW RISK",F32)))</formula>
    </cfRule>
    <cfRule type="containsText" dxfId="90" priority="10" operator="containsText" text="MEDIUM RISK">
      <formula>NOT(ISERROR(SEARCH("MEDIUM RISK",F32)))</formula>
    </cfRule>
    <cfRule type="containsText" dxfId="89" priority="11" operator="containsText" text="HIGH RISK">
      <formula>NOT(ISERROR(SEARCH("HIGH RISK",F32)))</formula>
    </cfRule>
    <cfRule type="containsText" dxfId="88" priority="12" operator="containsText" text="CRITICAL RISK">
      <formula>NOT(ISERROR(SEARCH("CRITICAL RISK",F32)))</formula>
    </cfRule>
  </conditionalFormatting>
  <conditionalFormatting sqref="G32">
    <cfRule type="containsText" dxfId="87" priority="13" operator="containsText" text="LOW RISK">
      <formula>NOT(ISERROR(SEARCH("LOW RISK",G32)))</formula>
    </cfRule>
    <cfRule type="containsText" dxfId="86" priority="14" operator="containsText" text="MEDIUM RISK">
      <formula>NOT(ISERROR(SEARCH("MEDIUM RISK",G32)))</formula>
    </cfRule>
    <cfRule type="containsText" dxfId="85" priority="15" operator="containsText" text="HIGH RISK">
      <formula>NOT(ISERROR(SEARCH("HIGH RISK",G32)))</formula>
    </cfRule>
    <cfRule type="containsText" dxfId="84" priority="16" operator="containsText" text="CRITICAL RISK">
      <formula>NOT(ISERROR(SEARCH("CRITICAL RISK",G32)))</formula>
    </cfRule>
  </conditionalFormatting>
  <conditionalFormatting sqref="H32">
    <cfRule type="containsText" dxfId="83" priority="17" operator="containsText" text="LOW RISK">
      <formula>NOT(ISERROR(SEARCH("LOW RISK",H32)))</formula>
    </cfRule>
    <cfRule type="containsText" dxfId="82" priority="18" operator="containsText" text="MEDIUM RISK">
      <formula>NOT(ISERROR(SEARCH("MEDIUM RISK",H32)))</formula>
    </cfRule>
    <cfRule type="containsText" dxfId="81" priority="19" operator="containsText" text="HIGH RISK">
      <formula>NOT(ISERROR(SEARCH("HIGH RISK",H32)))</formula>
    </cfRule>
    <cfRule type="containsText" dxfId="80" priority="20" operator="containsText" text="CRITICAL RISK">
      <formula>NOT(ISERROR(SEARCH("CRITICAL RISK",H32)))</formula>
    </cfRule>
  </conditionalFormatting>
  <conditionalFormatting sqref="I32">
    <cfRule type="containsText" dxfId="79" priority="21" operator="containsText" text="LOW RISK">
      <formula>NOT(ISERROR(SEARCH("LOW RISK",I32)))</formula>
    </cfRule>
    <cfRule type="containsText" dxfId="78" priority="22" operator="containsText" text="MEDIUM RISK">
      <formula>NOT(ISERROR(SEARCH("MEDIUM RISK",I32)))</formula>
    </cfRule>
    <cfRule type="containsText" dxfId="77" priority="23" operator="containsText" text="HIGH RISK">
      <formula>NOT(ISERROR(SEARCH("HIGH RISK",I32)))</formula>
    </cfRule>
    <cfRule type="containsText" dxfId="76" priority="24" operator="containsText" text="CRITICAL RISK">
      <formula>NOT(ISERROR(SEARCH("CRITICAL RISK",I32)))</formula>
    </cfRule>
  </conditionalFormatting>
  <conditionalFormatting sqref="J32">
    <cfRule type="containsText" dxfId="75" priority="25" operator="containsText" text="LOW RISK">
      <formula>NOT(ISERROR(SEARCH("LOW RISK",J32)))</formula>
    </cfRule>
    <cfRule type="containsText" dxfId="74" priority="26" operator="containsText" text="MEDIUM RISK">
      <formula>NOT(ISERROR(SEARCH("MEDIUM RISK",J32)))</formula>
    </cfRule>
    <cfRule type="containsText" dxfId="73" priority="27" operator="containsText" text="HIGH RISK">
      <formula>NOT(ISERROR(SEARCH("HIGH RISK",J32)))</formula>
    </cfRule>
    <cfRule type="containsText" dxfId="72" priority="28" operator="containsText" text="CRITICAL RISK">
      <formula>NOT(ISERROR(SEARCH("CRITICAL RISK",J32)))</formula>
    </cfRule>
  </conditionalFormatting>
  <conditionalFormatting sqref="K32">
    <cfRule type="containsText" dxfId="71" priority="29" operator="containsText" text="LOW RISK">
      <formula>NOT(ISERROR(SEARCH("LOW RISK",K32)))</formula>
    </cfRule>
    <cfRule type="containsText" dxfId="70" priority="30" operator="containsText" text="MEDIUM RISK">
      <formula>NOT(ISERROR(SEARCH("MEDIUM RISK",K32)))</formula>
    </cfRule>
    <cfRule type="containsText" dxfId="69" priority="31" operator="containsText" text="HIGH RISK">
      <formula>NOT(ISERROR(SEARCH("HIGH RISK",K32)))</formula>
    </cfRule>
    <cfRule type="containsText" dxfId="68" priority="32" operator="containsText" text="CRITICAL RISK">
      <formula>NOT(ISERROR(SEARCH("CRITICAL RISK",K32)))</formula>
    </cfRule>
  </conditionalFormatting>
  <conditionalFormatting sqref="L32">
    <cfRule type="containsText" dxfId="67" priority="33" operator="containsText" text="LOW RISK">
      <formula>NOT(ISERROR(SEARCH("LOW RISK",L32)))</formula>
    </cfRule>
    <cfRule type="containsText" dxfId="66" priority="34" operator="containsText" text="MEDIUM RISK">
      <formula>NOT(ISERROR(SEARCH("MEDIUM RISK",L32)))</formula>
    </cfRule>
    <cfRule type="containsText" dxfId="65" priority="35" operator="containsText" text="HIGH RISK">
      <formula>NOT(ISERROR(SEARCH("HIGH RISK",L32)))</formula>
    </cfRule>
    <cfRule type="containsText" dxfId="64" priority="36" operator="containsText" text="CRITICAL RISK">
      <formula>NOT(ISERROR(SEARCH("CRITICAL RISK",L32)))</formula>
    </cfRule>
  </conditionalFormatting>
  <conditionalFormatting sqref="M32">
    <cfRule type="containsText" dxfId="63" priority="37" operator="containsText" text="LOW RISK">
      <formula>NOT(ISERROR(SEARCH("LOW RISK",M32)))</formula>
    </cfRule>
    <cfRule type="containsText" dxfId="62" priority="38" operator="containsText" text="MEDIUM RISK">
      <formula>NOT(ISERROR(SEARCH("MEDIUM RISK",M32)))</formula>
    </cfRule>
    <cfRule type="containsText" dxfId="61" priority="39" operator="containsText" text="HIGH RISK">
      <formula>NOT(ISERROR(SEARCH("HIGH RISK",M32)))</formula>
    </cfRule>
    <cfRule type="containsText" dxfId="60" priority="40" operator="containsText" text="CRITICAL RISK">
      <formula>NOT(ISERROR(SEARCH("CRITICAL RISK",M32)))</formula>
    </cfRule>
  </conditionalFormatting>
  <dataValidations count="2">
    <dataValidation type="list" allowBlank="1" showInputMessage="1" showErrorMessage="1" promptTitle="Vendor Type" prompt="Select GC or General Vendor" sqref="H2" xr:uid="{00000000-0002-0000-0200-000000000000}">
      <formula1>"GC,General Vendor"</formula1>
    </dataValidation>
    <dataValidation type="list" allowBlank="1" showInputMessage="1" showErrorMessage="1" promptTitle="Score" prompt="Enter 1 (Poor) to 4 (Excellent)" sqref="D27:M27 D23:M23 D19:M19 D15:M15 D11:M11 D7:M7" xr:uid="{00000000-0002-0000-0200-000001000000}">
      <formula1>"1,2,3,4"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9"/>
  <sheetViews>
    <sheetView showGridLine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4.5" x14ac:dyDescent="0.35"/>
  <cols>
    <col min="1" max="1" width="8.7265625" customWidth="1"/>
    <col min="2" max="2" width="26.7265625" customWidth="1"/>
    <col min="3" max="6" width="16.7265625" customWidth="1"/>
    <col min="7" max="8" width="22.7265625" customWidth="1"/>
    <col min="9" max="10" width="20.7265625" customWidth="1"/>
    <col min="11" max="11" width="18.7265625" customWidth="1"/>
  </cols>
  <sheetData>
    <row r="1" spans="1:11" ht="32" customHeight="1" x14ac:dyDescent="0.35">
      <c r="A1" s="14" t="s">
        <v>149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29" x14ac:dyDescent="0.35">
      <c r="A2" s="3" t="s">
        <v>150</v>
      </c>
      <c r="B2" s="10" t="s">
        <v>1</v>
      </c>
      <c r="C2" s="2" t="s">
        <v>1</v>
      </c>
      <c r="D2" s="3" t="s">
        <v>79</v>
      </c>
      <c r="E2" s="10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</row>
    <row r="4" spans="1:11" x14ac:dyDescent="0.35">
      <c r="A4" s="15" t="s">
        <v>151</v>
      </c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28" customHeight="1" x14ac:dyDescent="0.35">
      <c r="A5" s="4" t="s">
        <v>64</v>
      </c>
      <c r="B5" s="4" t="s">
        <v>152</v>
      </c>
      <c r="C5" s="4" t="s">
        <v>153</v>
      </c>
      <c r="D5" s="4" t="s">
        <v>154</v>
      </c>
      <c r="E5" s="4" t="s">
        <v>155</v>
      </c>
      <c r="F5" s="4" t="s">
        <v>33</v>
      </c>
      <c r="G5" s="4" t="s">
        <v>156</v>
      </c>
      <c r="H5" s="4" t="s">
        <v>35</v>
      </c>
      <c r="I5" s="17"/>
      <c r="J5" s="17"/>
      <c r="K5" s="17"/>
    </row>
    <row r="6" spans="1:11" ht="24" customHeight="1" x14ac:dyDescent="0.35">
      <c r="A6" s="5">
        <v>1</v>
      </c>
      <c r="B6" s="2" t="str">
        <f>'CRI Screening'!D4</f>
        <v>Vendor 1</v>
      </c>
      <c r="C6" s="5" t="str">
        <f>'Category Scoring'!H2</f>
        <v/>
      </c>
      <c r="D6" s="5" t="str">
        <f>'CRI Screening'!D12</f>
        <v/>
      </c>
      <c r="E6" s="12" t="str">
        <f>'Category Scoring'!D31</f>
        <v/>
      </c>
      <c r="F6" s="12" t="str">
        <f>'Category Scoring'!D32</f>
        <v/>
      </c>
      <c r="G6" s="5" t="str">
        <f>'Category Scoring'!D33</f>
        <v/>
      </c>
      <c r="H6" s="5" t="str">
        <f>'Category Scoring'!D34</f>
        <v/>
      </c>
      <c r="I6" s="2" t="s">
        <v>1</v>
      </c>
      <c r="J6" s="2" t="s">
        <v>1</v>
      </c>
      <c r="K6" s="2" t="s">
        <v>1</v>
      </c>
    </row>
    <row r="7" spans="1:11" ht="24" customHeight="1" x14ac:dyDescent="0.35">
      <c r="A7" s="5">
        <v>2</v>
      </c>
      <c r="B7" s="2" t="str">
        <f>'CRI Screening'!E4</f>
        <v>Vendor 2</v>
      </c>
      <c r="C7" s="5" t="str">
        <f>'Category Scoring'!H2</f>
        <v/>
      </c>
      <c r="D7" s="5" t="str">
        <f>'CRI Screening'!E12</f>
        <v/>
      </c>
      <c r="E7" s="12" t="str">
        <f>'Category Scoring'!E31</f>
        <v/>
      </c>
      <c r="F7" s="12" t="str">
        <f>'Category Scoring'!E32</f>
        <v/>
      </c>
      <c r="G7" s="5" t="str">
        <f>'Category Scoring'!E33</f>
        <v/>
      </c>
      <c r="H7" s="5" t="str">
        <f>'Category Scoring'!E34</f>
        <v/>
      </c>
      <c r="I7" s="2" t="s">
        <v>1</v>
      </c>
      <c r="J7" s="2" t="s">
        <v>1</v>
      </c>
      <c r="K7" s="2" t="s">
        <v>1</v>
      </c>
    </row>
    <row r="8" spans="1:11" ht="24" customHeight="1" x14ac:dyDescent="0.35">
      <c r="A8" s="5">
        <v>3</v>
      </c>
      <c r="B8" s="2" t="str">
        <f>'CRI Screening'!F4</f>
        <v>Vendor 3</v>
      </c>
      <c r="C8" s="5" t="str">
        <f>'Category Scoring'!H2</f>
        <v/>
      </c>
      <c r="D8" s="5" t="str">
        <f>'CRI Screening'!F12</f>
        <v/>
      </c>
      <c r="E8" s="12" t="str">
        <f>'Category Scoring'!F31</f>
        <v/>
      </c>
      <c r="F8" s="12" t="str">
        <f>'Category Scoring'!F32</f>
        <v/>
      </c>
      <c r="G8" s="5" t="str">
        <f>'Category Scoring'!F33</f>
        <v/>
      </c>
      <c r="H8" s="5" t="str">
        <f>'Category Scoring'!F34</f>
        <v/>
      </c>
      <c r="I8" s="2" t="s">
        <v>1</v>
      </c>
      <c r="J8" s="2" t="s">
        <v>1</v>
      </c>
      <c r="K8" s="2" t="s">
        <v>1</v>
      </c>
    </row>
    <row r="9" spans="1:11" ht="24" customHeight="1" x14ac:dyDescent="0.35">
      <c r="A9" s="5">
        <v>4</v>
      </c>
      <c r="B9" s="2" t="str">
        <f>'CRI Screening'!G4</f>
        <v>Vendor 4</v>
      </c>
      <c r="C9" s="5" t="str">
        <f>'Category Scoring'!H2</f>
        <v/>
      </c>
      <c r="D9" s="5" t="str">
        <f>'CRI Screening'!G12</f>
        <v/>
      </c>
      <c r="E9" s="12" t="str">
        <f>'Category Scoring'!G31</f>
        <v/>
      </c>
      <c r="F9" s="12" t="str">
        <f>'Category Scoring'!G32</f>
        <v/>
      </c>
      <c r="G9" s="5" t="str">
        <f>'Category Scoring'!G33</f>
        <v/>
      </c>
      <c r="H9" s="5" t="str">
        <f>'Category Scoring'!G34</f>
        <v/>
      </c>
      <c r="I9" s="2" t="s">
        <v>1</v>
      </c>
      <c r="J9" s="2" t="s">
        <v>1</v>
      </c>
      <c r="K9" s="2" t="s">
        <v>1</v>
      </c>
    </row>
    <row r="10" spans="1:11" ht="24" customHeight="1" x14ac:dyDescent="0.35">
      <c r="A10" s="5">
        <v>5</v>
      </c>
      <c r="B10" s="2" t="str">
        <f>'CRI Screening'!H4</f>
        <v>Vendor 5</v>
      </c>
      <c r="C10" s="5" t="str">
        <f>'Category Scoring'!H2</f>
        <v/>
      </c>
      <c r="D10" s="5" t="str">
        <f>'CRI Screening'!H12</f>
        <v/>
      </c>
      <c r="E10" s="12" t="str">
        <f>'Category Scoring'!H31</f>
        <v/>
      </c>
      <c r="F10" s="12" t="str">
        <f>'Category Scoring'!H32</f>
        <v/>
      </c>
      <c r="G10" s="5" t="str">
        <f>'Category Scoring'!H33</f>
        <v/>
      </c>
      <c r="H10" s="5" t="str">
        <f>'Category Scoring'!H34</f>
        <v/>
      </c>
      <c r="I10" s="2" t="s">
        <v>1</v>
      </c>
      <c r="J10" s="2" t="s">
        <v>1</v>
      </c>
      <c r="K10" s="2" t="s">
        <v>1</v>
      </c>
    </row>
    <row r="11" spans="1:11" ht="24" customHeight="1" x14ac:dyDescent="0.35">
      <c r="A11" s="5">
        <v>6</v>
      </c>
      <c r="B11" s="2" t="str">
        <f>'CRI Screening'!I4</f>
        <v>Vendor 6</v>
      </c>
      <c r="C11" s="5" t="str">
        <f>'Category Scoring'!H2</f>
        <v/>
      </c>
      <c r="D11" s="5" t="str">
        <f>'CRI Screening'!I12</f>
        <v/>
      </c>
      <c r="E11" s="12" t="str">
        <f>'Category Scoring'!I31</f>
        <v/>
      </c>
      <c r="F11" s="12" t="str">
        <f>'Category Scoring'!I32</f>
        <v/>
      </c>
      <c r="G11" s="5" t="str">
        <f>'Category Scoring'!I33</f>
        <v/>
      </c>
      <c r="H11" s="5" t="str">
        <f>'Category Scoring'!I34</f>
        <v/>
      </c>
      <c r="I11" s="2" t="s">
        <v>1</v>
      </c>
      <c r="J11" s="2" t="s">
        <v>1</v>
      </c>
      <c r="K11" s="2" t="s">
        <v>1</v>
      </c>
    </row>
    <row r="12" spans="1:11" ht="24" customHeight="1" x14ac:dyDescent="0.35">
      <c r="A12" s="5">
        <v>7</v>
      </c>
      <c r="B12" s="2" t="str">
        <f>'CRI Screening'!J4</f>
        <v>Vendor 7</v>
      </c>
      <c r="C12" s="5" t="str">
        <f>'Category Scoring'!H2</f>
        <v/>
      </c>
      <c r="D12" s="5" t="str">
        <f>'CRI Screening'!J12</f>
        <v/>
      </c>
      <c r="E12" s="12" t="str">
        <f>'Category Scoring'!J31</f>
        <v/>
      </c>
      <c r="F12" s="12" t="str">
        <f>'Category Scoring'!J32</f>
        <v/>
      </c>
      <c r="G12" s="5" t="str">
        <f>'Category Scoring'!J33</f>
        <v/>
      </c>
      <c r="H12" s="5" t="str">
        <f>'Category Scoring'!J34</f>
        <v/>
      </c>
      <c r="I12" s="2" t="s">
        <v>1</v>
      </c>
      <c r="J12" s="2" t="s">
        <v>1</v>
      </c>
      <c r="K12" s="2" t="s">
        <v>1</v>
      </c>
    </row>
    <row r="13" spans="1:11" ht="24" customHeight="1" x14ac:dyDescent="0.35">
      <c r="A13" s="5">
        <v>8</v>
      </c>
      <c r="B13" s="2" t="str">
        <f>'CRI Screening'!K4</f>
        <v>Vendor 8</v>
      </c>
      <c r="C13" s="5" t="str">
        <f>'Category Scoring'!H2</f>
        <v/>
      </c>
      <c r="D13" s="5" t="str">
        <f>'CRI Screening'!K12</f>
        <v/>
      </c>
      <c r="E13" s="12" t="str">
        <f>'Category Scoring'!K31</f>
        <v/>
      </c>
      <c r="F13" s="12" t="str">
        <f>'Category Scoring'!K32</f>
        <v/>
      </c>
      <c r="G13" s="5" t="str">
        <f>'Category Scoring'!K33</f>
        <v/>
      </c>
      <c r="H13" s="5" t="str">
        <f>'Category Scoring'!K34</f>
        <v/>
      </c>
      <c r="I13" s="2" t="s">
        <v>1</v>
      </c>
      <c r="J13" s="2" t="s">
        <v>1</v>
      </c>
      <c r="K13" s="2" t="s">
        <v>1</v>
      </c>
    </row>
    <row r="14" spans="1:11" ht="24" customHeight="1" x14ac:dyDescent="0.35">
      <c r="A14" s="5">
        <v>9</v>
      </c>
      <c r="B14" s="2" t="str">
        <f>'CRI Screening'!L4</f>
        <v>Vendor 9</v>
      </c>
      <c r="C14" s="5" t="str">
        <f>'Category Scoring'!H2</f>
        <v/>
      </c>
      <c r="D14" s="5" t="str">
        <f>'CRI Screening'!L12</f>
        <v/>
      </c>
      <c r="E14" s="12" t="str">
        <f>'Category Scoring'!L31</f>
        <v/>
      </c>
      <c r="F14" s="12" t="str">
        <f>'Category Scoring'!L32</f>
        <v/>
      </c>
      <c r="G14" s="5" t="str">
        <f>'Category Scoring'!L33</f>
        <v/>
      </c>
      <c r="H14" s="5" t="str">
        <f>'Category Scoring'!L34</f>
        <v/>
      </c>
      <c r="I14" s="2" t="s">
        <v>1</v>
      </c>
      <c r="J14" s="2" t="s">
        <v>1</v>
      </c>
      <c r="K14" s="2" t="s">
        <v>1</v>
      </c>
    </row>
    <row r="15" spans="1:11" ht="24" customHeight="1" x14ac:dyDescent="0.35">
      <c r="A15" s="5">
        <v>10</v>
      </c>
      <c r="B15" s="2" t="str">
        <f>'CRI Screening'!M4</f>
        <v>Vendor 10</v>
      </c>
      <c r="C15" s="5" t="str">
        <f>'Category Scoring'!H2</f>
        <v/>
      </c>
      <c r="D15" s="5" t="str">
        <f>'CRI Screening'!M12</f>
        <v/>
      </c>
      <c r="E15" s="12" t="str">
        <f>'Category Scoring'!M31</f>
        <v/>
      </c>
      <c r="F15" s="12" t="str">
        <f>'Category Scoring'!M32</f>
        <v/>
      </c>
      <c r="G15" s="5" t="str">
        <f>'Category Scoring'!M33</f>
        <v/>
      </c>
      <c r="H15" s="5" t="str">
        <f>'Category Scoring'!M34</f>
        <v/>
      </c>
      <c r="I15" s="2" t="s">
        <v>1</v>
      </c>
      <c r="J15" s="2" t="s">
        <v>1</v>
      </c>
      <c r="K15" s="2" t="s">
        <v>1</v>
      </c>
    </row>
    <row r="17" spans="1:11" x14ac:dyDescent="0.35">
      <c r="A17" s="15" t="s">
        <v>157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 ht="36" customHeight="1" x14ac:dyDescent="0.35">
      <c r="A18" s="4" t="s">
        <v>64</v>
      </c>
      <c r="B18" s="4" t="s">
        <v>152</v>
      </c>
      <c r="C18" s="4" t="s">
        <v>158</v>
      </c>
      <c r="D18" s="4" t="s">
        <v>159</v>
      </c>
      <c r="E18" s="4" t="s">
        <v>160</v>
      </c>
      <c r="F18" s="4" t="s">
        <v>161</v>
      </c>
      <c r="G18" s="4" t="s">
        <v>162</v>
      </c>
      <c r="H18" s="4" t="s">
        <v>163</v>
      </c>
      <c r="I18" s="4" t="s">
        <v>164</v>
      </c>
      <c r="J18" s="4" t="s">
        <v>1</v>
      </c>
      <c r="K18" s="4" t="s">
        <v>1</v>
      </c>
    </row>
    <row r="19" spans="1:11" ht="24" customHeight="1" x14ac:dyDescent="0.35">
      <c r="A19" s="5">
        <v>1</v>
      </c>
      <c r="B19" s="2" t="str">
        <f>'CRI Screening'!D4</f>
        <v>Vendor 1</v>
      </c>
      <c r="C19" s="5" t="str">
        <f>'Category Scoring'!D8</f>
        <v/>
      </c>
      <c r="D19" s="5" t="str">
        <f>'Category Scoring'!D12</f>
        <v/>
      </c>
      <c r="E19" s="5" t="str">
        <f>'Category Scoring'!D16</f>
        <v/>
      </c>
      <c r="F19" s="5" t="str">
        <f>'Category Scoring'!D20</f>
        <v/>
      </c>
      <c r="G19" s="5" t="str">
        <f>'Category Scoring'!D24</f>
        <v/>
      </c>
      <c r="H19" s="5" t="str">
        <f>'Category Scoring'!D28</f>
        <v/>
      </c>
      <c r="I19" s="12" t="str">
        <f>'Category Scoring'!D31</f>
        <v/>
      </c>
      <c r="J19" s="2" t="s">
        <v>1</v>
      </c>
      <c r="K19" s="2" t="s">
        <v>1</v>
      </c>
    </row>
    <row r="20" spans="1:11" ht="24" customHeight="1" x14ac:dyDescent="0.35">
      <c r="A20" s="5">
        <v>2</v>
      </c>
      <c r="B20" s="2" t="str">
        <f>'CRI Screening'!E4</f>
        <v>Vendor 2</v>
      </c>
      <c r="C20" s="5" t="str">
        <f>'Category Scoring'!E8</f>
        <v/>
      </c>
      <c r="D20" s="5" t="str">
        <f>'Category Scoring'!E12</f>
        <v/>
      </c>
      <c r="E20" s="5" t="str">
        <f>'Category Scoring'!E16</f>
        <v/>
      </c>
      <c r="F20" s="5" t="str">
        <f>'Category Scoring'!E20</f>
        <v/>
      </c>
      <c r="G20" s="5" t="str">
        <f>'Category Scoring'!E24</f>
        <v/>
      </c>
      <c r="H20" s="5" t="str">
        <f>'Category Scoring'!E28</f>
        <v/>
      </c>
      <c r="I20" s="12" t="str">
        <f>'Category Scoring'!E31</f>
        <v/>
      </c>
      <c r="J20" s="2" t="s">
        <v>1</v>
      </c>
      <c r="K20" s="2" t="s">
        <v>1</v>
      </c>
    </row>
    <row r="21" spans="1:11" ht="24" customHeight="1" x14ac:dyDescent="0.35">
      <c r="A21" s="5">
        <v>3</v>
      </c>
      <c r="B21" s="2" t="str">
        <f>'CRI Screening'!F4</f>
        <v>Vendor 3</v>
      </c>
      <c r="C21" s="5" t="str">
        <f>'Category Scoring'!F8</f>
        <v/>
      </c>
      <c r="D21" s="5" t="str">
        <f>'Category Scoring'!F12</f>
        <v/>
      </c>
      <c r="E21" s="5" t="str">
        <f>'Category Scoring'!F16</f>
        <v/>
      </c>
      <c r="F21" s="5" t="str">
        <f>'Category Scoring'!F20</f>
        <v/>
      </c>
      <c r="G21" s="5" t="str">
        <f>'Category Scoring'!F24</f>
        <v/>
      </c>
      <c r="H21" s="5" t="str">
        <f>'Category Scoring'!F28</f>
        <v/>
      </c>
      <c r="I21" s="12" t="str">
        <f>'Category Scoring'!F31</f>
        <v/>
      </c>
      <c r="J21" s="2" t="s">
        <v>1</v>
      </c>
      <c r="K21" s="2" t="s">
        <v>1</v>
      </c>
    </row>
    <row r="22" spans="1:11" ht="24" customHeight="1" x14ac:dyDescent="0.35">
      <c r="A22" s="5">
        <v>4</v>
      </c>
      <c r="B22" s="2" t="str">
        <f>'CRI Screening'!G4</f>
        <v>Vendor 4</v>
      </c>
      <c r="C22" s="5" t="str">
        <f>'Category Scoring'!G8</f>
        <v/>
      </c>
      <c r="D22" s="5" t="str">
        <f>'Category Scoring'!G12</f>
        <v/>
      </c>
      <c r="E22" s="5" t="str">
        <f>'Category Scoring'!G16</f>
        <v/>
      </c>
      <c r="F22" s="5" t="str">
        <f>'Category Scoring'!G20</f>
        <v/>
      </c>
      <c r="G22" s="5" t="str">
        <f>'Category Scoring'!G24</f>
        <v/>
      </c>
      <c r="H22" s="5" t="str">
        <f>'Category Scoring'!G28</f>
        <v/>
      </c>
      <c r="I22" s="12" t="str">
        <f>'Category Scoring'!G31</f>
        <v/>
      </c>
      <c r="J22" s="2" t="s">
        <v>1</v>
      </c>
      <c r="K22" s="2" t="s">
        <v>1</v>
      </c>
    </row>
    <row r="23" spans="1:11" ht="24" customHeight="1" x14ac:dyDescent="0.35">
      <c r="A23" s="5">
        <v>5</v>
      </c>
      <c r="B23" s="2" t="str">
        <f>'CRI Screening'!H4</f>
        <v>Vendor 5</v>
      </c>
      <c r="C23" s="5" t="str">
        <f>'Category Scoring'!H8</f>
        <v/>
      </c>
      <c r="D23" s="5" t="str">
        <f>'Category Scoring'!H12</f>
        <v/>
      </c>
      <c r="E23" s="5" t="str">
        <f>'Category Scoring'!H16</f>
        <v/>
      </c>
      <c r="F23" s="5" t="str">
        <f>'Category Scoring'!H20</f>
        <v/>
      </c>
      <c r="G23" s="5" t="str">
        <f>'Category Scoring'!H24</f>
        <v/>
      </c>
      <c r="H23" s="5" t="str">
        <f>'Category Scoring'!H28</f>
        <v/>
      </c>
      <c r="I23" s="12" t="str">
        <f>'Category Scoring'!H31</f>
        <v/>
      </c>
      <c r="J23" s="2" t="s">
        <v>1</v>
      </c>
      <c r="K23" s="2" t="s">
        <v>1</v>
      </c>
    </row>
    <row r="24" spans="1:11" ht="24" customHeight="1" x14ac:dyDescent="0.35">
      <c r="A24" s="5">
        <v>6</v>
      </c>
      <c r="B24" s="2" t="str">
        <f>'CRI Screening'!I4</f>
        <v>Vendor 6</v>
      </c>
      <c r="C24" s="5" t="str">
        <f>'Category Scoring'!I8</f>
        <v/>
      </c>
      <c r="D24" s="5" t="str">
        <f>'Category Scoring'!I12</f>
        <v/>
      </c>
      <c r="E24" s="5" t="str">
        <f>'Category Scoring'!I16</f>
        <v/>
      </c>
      <c r="F24" s="5" t="str">
        <f>'Category Scoring'!I20</f>
        <v/>
      </c>
      <c r="G24" s="5" t="str">
        <f>'Category Scoring'!I24</f>
        <v/>
      </c>
      <c r="H24" s="5" t="str">
        <f>'Category Scoring'!I28</f>
        <v/>
      </c>
      <c r="I24" s="12" t="str">
        <f>'Category Scoring'!I31</f>
        <v/>
      </c>
      <c r="J24" s="2" t="s">
        <v>1</v>
      </c>
      <c r="K24" s="2" t="s">
        <v>1</v>
      </c>
    </row>
    <row r="25" spans="1:11" ht="24" customHeight="1" x14ac:dyDescent="0.35">
      <c r="A25" s="5">
        <v>7</v>
      </c>
      <c r="B25" s="2" t="str">
        <f>'CRI Screening'!J4</f>
        <v>Vendor 7</v>
      </c>
      <c r="C25" s="5" t="str">
        <f>'Category Scoring'!J8</f>
        <v/>
      </c>
      <c r="D25" s="5" t="str">
        <f>'Category Scoring'!J12</f>
        <v/>
      </c>
      <c r="E25" s="5" t="str">
        <f>'Category Scoring'!J16</f>
        <v/>
      </c>
      <c r="F25" s="5" t="str">
        <f>'Category Scoring'!J20</f>
        <v/>
      </c>
      <c r="G25" s="5" t="str">
        <f>'Category Scoring'!J24</f>
        <v/>
      </c>
      <c r="H25" s="5" t="str">
        <f>'Category Scoring'!J28</f>
        <v/>
      </c>
      <c r="I25" s="12" t="str">
        <f>'Category Scoring'!J31</f>
        <v/>
      </c>
      <c r="J25" s="2" t="s">
        <v>1</v>
      </c>
      <c r="K25" s="2" t="s">
        <v>1</v>
      </c>
    </row>
    <row r="26" spans="1:11" ht="24" customHeight="1" x14ac:dyDescent="0.35">
      <c r="A26" s="5">
        <v>8</v>
      </c>
      <c r="B26" s="2" t="str">
        <f>'CRI Screening'!K4</f>
        <v>Vendor 8</v>
      </c>
      <c r="C26" s="5" t="str">
        <f>'Category Scoring'!K8</f>
        <v/>
      </c>
      <c r="D26" s="5" t="str">
        <f>'Category Scoring'!K12</f>
        <v/>
      </c>
      <c r="E26" s="5" t="str">
        <f>'Category Scoring'!K16</f>
        <v/>
      </c>
      <c r="F26" s="5" t="str">
        <f>'Category Scoring'!K20</f>
        <v/>
      </c>
      <c r="G26" s="5" t="str">
        <f>'Category Scoring'!K24</f>
        <v/>
      </c>
      <c r="H26" s="5" t="str">
        <f>'Category Scoring'!K28</f>
        <v/>
      </c>
      <c r="I26" s="12" t="str">
        <f>'Category Scoring'!K31</f>
        <v/>
      </c>
      <c r="J26" s="2" t="s">
        <v>1</v>
      </c>
      <c r="K26" s="2" t="s">
        <v>1</v>
      </c>
    </row>
    <row r="27" spans="1:11" ht="24" customHeight="1" x14ac:dyDescent="0.35">
      <c r="A27" s="5">
        <v>9</v>
      </c>
      <c r="B27" s="2" t="str">
        <f>'CRI Screening'!L4</f>
        <v>Vendor 9</v>
      </c>
      <c r="C27" s="5" t="str">
        <f>'Category Scoring'!L8</f>
        <v/>
      </c>
      <c r="D27" s="5" t="str">
        <f>'Category Scoring'!L12</f>
        <v/>
      </c>
      <c r="E27" s="5" t="str">
        <f>'Category Scoring'!L16</f>
        <v/>
      </c>
      <c r="F27" s="5" t="str">
        <f>'Category Scoring'!L20</f>
        <v/>
      </c>
      <c r="G27" s="5" t="str">
        <f>'Category Scoring'!L24</f>
        <v/>
      </c>
      <c r="H27" s="5" t="str">
        <f>'Category Scoring'!L28</f>
        <v/>
      </c>
      <c r="I27" s="12" t="str">
        <f>'Category Scoring'!L31</f>
        <v/>
      </c>
      <c r="J27" s="2" t="s">
        <v>1</v>
      </c>
      <c r="K27" s="2" t="s">
        <v>1</v>
      </c>
    </row>
    <row r="28" spans="1:11" ht="24" customHeight="1" x14ac:dyDescent="0.35">
      <c r="A28" s="5">
        <v>10</v>
      </c>
      <c r="B28" s="2" t="str">
        <f>'CRI Screening'!M4</f>
        <v>Vendor 10</v>
      </c>
      <c r="C28" s="5" t="str">
        <f>'Category Scoring'!M8</f>
        <v/>
      </c>
      <c r="D28" s="5" t="str">
        <f>'Category Scoring'!M12</f>
        <v/>
      </c>
      <c r="E28" s="5" t="str">
        <f>'Category Scoring'!M16</f>
        <v/>
      </c>
      <c r="F28" s="5" t="str">
        <f>'Category Scoring'!M20</f>
        <v/>
      </c>
      <c r="G28" s="5" t="str">
        <f>'Category Scoring'!M24</f>
        <v/>
      </c>
      <c r="H28" s="5" t="str">
        <f>'Category Scoring'!M28</f>
        <v/>
      </c>
      <c r="I28" s="12" t="str">
        <f>'Category Scoring'!M31</f>
        <v/>
      </c>
      <c r="J28" s="2" t="s">
        <v>1</v>
      </c>
      <c r="K28" s="2" t="s">
        <v>1</v>
      </c>
    </row>
    <row r="30" spans="1:11" x14ac:dyDescent="0.35">
      <c r="A30" s="15" t="s">
        <v>165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</row>
    <row r="31" spans="1:11" ht="28" customHeight="1" x14ac:dyDescent="0.35">
      <c r="A31" s="4" t="s">
        <v>64</v>
      </c>
      <c r="B31" s="4" t="s">
        <v>152</v>
      </c>
      <c r="C31" s="17" t="s">
        <v>166</v>
      </c>
      <c r="D31" s="17"/>
      <c r="E31" s="17"/>
      <c r="F31" s="17" t="s">
        <v>167</v>
      </c>
      <c r="G31" s="17"/>
      <c r="H31" s="17"/>
      <c r="I31" s="17" t="s">
        <v>168</v>
      </c>
      <c r="J31" s="17"/>
      <c r="K31" s="17"/>
    </row>
    <row r="32" spans="1:11" ht="50" customHeight="1" x14ac:dyDescent="0.35">
      <c r="A32" s="5">
        <v>1</v>
      </c>
      <c r="B32" s="2" t="str">
        <f>'CRI Screening'!D4</f>
        <v>Vendor 1</v>
      </c>
      <c r="C32" s="18"/>
      <c r="D32" s="18"/>
      <c r="E32" s="18"/>
      <c r="F32" s="18"/>
      <c r="G32" s="18"/>
      <c r="H32" s="18"/>
      <c r="I32" s="18"/>
      <c r="J32" s="18"/>
      <c r="K32" s="18"/>
    </row>
    <row r="33" spans="1:11" ht="50" customHeight="1" x14ac:dyDescent="0.35">
      <c r="A33" s="5">
        <v>2</v>
      </c>
      <c r="B33" s="2" t="str">
        <f>'CRI Screening'!E4</f>
        <v>Vendor 2</v>
      </c>
      <c r="C33" s="18"/>
      <c r="D33" s="18"/>
      <c r="E33" s="18"/>
      <c r="F33" s="18"/>
      <c r="G33" s="18"/>
      <c r="H33" s="18"/>
      <c r="I33" s="18"/>
      <c r="J33" s="18"/>
      <c r="K33" s="18"/>
    </row>
    <row r="34" spans="1:11" ht="50" customHeight="1" x14ac:dyDescent="0.35">
      <c r="A34" s="5">
        <v>3</v>
      </c>
      <c r="B34" s="2" t="str">
        <f>'CRI Screening'!F4</f>
        <v>Vendor 3</v>
      </c>
      <c r="C34" s="18"/>
      <c r="D34" s="18"/>
      <c r="E34" s="18"/>
      <c r="F34" s="18"/>
      <c r="G34" s="18"/>
      <c r="H34" s="18"/>
      <c r="I34" s="18"/>
      <c r="J34" s="18"/>
      <c r="K34" s="18"/>
    </row>
    <row r="35" spans="1:11" ht="50" customHeight="1" x14ac:dyDescent="0.35">
      <c r="A35" s="5">
        <v>4</v>
      </c>
      <c r="B35" s="2" t="str">
        <f>'CRI Screening'!G4</f>
        <v>Vendor 4</v>
      </c>
      <c r="C35" s="18"/>
      <c r="D35" s="18"/>
      <c r="E35" s="18"/>
      <c r="F35" s="18"/>
      <c r="G35" s="18"/>
      <c r="H35" s="18"/>
      <c r="I35" s="18"/>
      <c r="J35" s="18"/>
      <c r="K35" s="18"/>
    </row>
    <row r="36" spans="1:11" ht="50" customHeight="1" x14ac:dyDescent="0.35">
      <c r="A36" s="5">
        <v>5</v>
      </c>
      <c r="B36" s="2" t="str">
        <f>'CRI Screening'!H4</f>
        <v>Vendor 5</v>
      </c>
      <c r="C36" s="18"/>
      <c r="D36" s="18"/>
      <c r="E36" s="18"/>
      <c r="F36" s="18"/>
      <c r="G36" s="18"/>
      <c r="H36" s="18"/>
      <c r="I36" s="18"/>
      <c r="J36" s="18"/>
      <c r="K36" s="18"/>
    </row>
    <row r="37" spans="1:11" ht="50" customHeight="1" x14ac:dyDescent="0.35">
      <c r="A37" s="5">
        <v>6</v>
      </c>
      <c r="B37" s="2" t="str">
        <f>'CRI Screening'!I4</f>
        <v>Vendor 6</v>
      </c>
      <c r="C37" s="18"/>
      <c r="D37" s="18"/>
      <c r="E37" s="18"/>
      <c r="F37" s="18"/>
      <c r="G37" s="18"/>
      <c r="H37" s="18"/>
      <c r="I37" s="18"/>
      <c r="J37" s="18"/>
      <c r="K37" s="18"/>
    </row>
    <row r="38" spans="1:11" ht="50" customHeight="1" x14ac:dyDescent="0.35">
      <c r="A38" s="5">
        <v>7</v>
      </c>
      <c r="B38" s="2" t="str">
        <f>'CRI Screening'!J4</f>
        <v>Vendor 7</v>
      </c>
      <c r="C38" s="18"/>
      <c r="D38" s="18"/>
      <c r="E38" s="18"/>
      <c r="F38" s="18"/>
      <c r="G38" s="18"/>
      <c r="H38" s="18"/>
      <c r="I38" s="18"/>
      <c r="J38" s="18"/>
      <c r="K38" s="18"/>
    </row>
    <row r="39" spans="1:11" ht="50" customHeight="1" x14ac:dyDescent="0.35">
      <c r="A39" s="5">
        <v>8</v>
      </c>
      <c r="B39" s="2" t="str">
        <f>'CRI Screening'!K4</f>
        <v>Vendor 8</v>
      </c>
      <c r="C39" s="18"/>
      <c r="D39" s="18"/>
      <c r="E39" s="18"/>
      <c r="F39" s="18"/>
      <c r="G39" s="18"/>
      <c r="H39" s="18"/>
      <c r="I39" s="18"/>
      <c r="J39" s="18"/>
      <c r="K39" s="18"/>
    </row>
    <row r="40" spans="1:11" ht="50" customHeight="1" x14ac:dyDescent="0.35">
      <c r="A40" s="5">
        <v>9</v>
      </c>
      <c r="B40" s="2" t="str">
        <f>'CRI Screening'!L4</f>
        <v>Vendor 9</v>
      </c>
      <c r="C40" s="18"/>
      <c r="D40" s="18"/>
      <c r="E40" s="18"/>
      <c r="F40" s="18"/>
      <c r="G40" s="18"/>
      <c r="H40" s="18"/>
      <c r="I40" s="18"/>
      <c r="J40" s="18"/>
      <c r="K40" s="18"/>
    </row>
    <row r="41" spans="1:11" ht="50" customHeight="1" x14ac:dyDescent="0.35">
      <c r="A41" s="5">
        <v>10</v>
      </c>
      <c r="B41" s="2" t="str">
        <f>'CRI Screening'!M4</f>
        <v>Vendor 10</v>
      </c>
      <c r="C41" s="18"/>
      <c r="D41" s="18"/>
      <c r="E41" s="18"/>
      <c r="F41" s="18"/>
      <c r="G41" s="18"/>
      <c r="H41" s="18"/>
      <c r="I41" s="18"/>
      <c r="J41" s="18"/>
      <c r="K41" s="18"/>
    </row>
    <row r="43" spans="1:11" x14ac:dyDescent="0.35">
      <c r="A43" s="15" t="s">
        <v>169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</row>
    <row r="44" spans="1:11" ht="28" customHeight="1" x14ac:dyDescent="0.35">
      <c r="A44" s="2" t="s">
        <v>1</v>
      </c>
      <c r="B44" s="3" t="s">
        <v>170</v>
      </c>
      <c r="C44" s="18"/>
      <c r="D44" s="18"/>
      <c r="E44" s="18"/>
      <c r="F44" s="18"/>
      <c r="G44" s="18"/>
      <c r="H44" s="18"/>
      <c r="I44" s="18"/>
      <c r="J44" s="18"/>
      <c r="K44" s="18"/>
    </row>
    <row r="45" spans="1:11" ht="50" customHeight="1" x14ac:dyDescent="0.35">
      <c r="A45" s="2" t="s">
        <v>1</v>
      </c>
      <c r="B45" s="3" t="s">
        <v>171</v>
      </c>
      <c r="C45" s="18"/>
      <c r="D45" s="18"/>
      <c r="E45" s="18"/>
      <c r="F45" s="18"/>
      <c r="G45" s="18"/>
      <c r="H45" s="18"/>
      <c r="I45" s="18"/>
      <c r="J45" s="18"/>
      <c r="K45" s="18"/>
    </row>
    <row r="46" spans="1:11" ht="50" customHeight="1" x14ac:dyDescent="0.35">
      <c r="A46" s="2" t="s">
        <v>1</v>
      </c>
      <c r="B46" s="3" t="s">
        <v>172</v>
      </c>
      <c r="C46" s="18"/>
      <c r="D46" s="18"/>
      <c r="E46" s="18"/>
      <c r="F46" s="18"/>
      <c r="G46" s="18"/>
      <c r="H46" s="18"/>
      <c r="I46" s="18"/>
      <c r="J46" s="18"/>
      <c r="K46" s="18"/>
    </row>
    <row r="47" spans="1:11" ht="50" customHeight="1" x14ac:dyDescent="0.35">
      <c r="A47" s="2" t="s">
        <v>1</v>
      </c>
      <c r="B47" s="3" t="s">
        <v>173</v>
      </c>
      <c r="C47" s="18"/>
      <c r="D47" s="18"/>
      <c r="E47" s="18"/>
      <c r="F47" s="18"/>
      <c r="G47" s="18"/>
      <c r="H47" s="18"/>
      <c r="I47" s="18"/>
      <c r="J47" s="18"/>
      <c r="K47" s="18"/>
    </row>
    <row r="48" spans="1:11" ht="28" customHeight="1" x14ac:dyDescent="0.35">
      <c r="A48" s="2" t="s">
        <v>1</v>
      </c>
      <c r="B48" s="3" t="s">
        <v>174</v>
      </c>
      <c r="C48" s="18"/>
      <c r="D48" s="18"/>
      <c r="E48" s="18"/>
      <c r="F48" s="18"/>
      <c r="G48" s="18"/>
      <c r="H48" s="18"/>
      <c r="I48" s="18"/>
      <c r="J48" s="18"/>
      <c r="K48" s="18"/>
    </row>
    <row r="49" spans="1:11" ht="28" customHeight="1" x14ac:dyDescent="0.35">
      <c r="A49" s="2" t="s">
        <v>1</v>
      </c>
      <c r="B49" s="3" t="s">
        <v>175</v>
      </c>
      <c r="C49" s="18"/>
      <c r="D49" s="18"/>
      <c r="E49" s="18"/>
      <c r="F49" s="18"/>
      <c r="G49" s="18"/>
      <c r="H49" s="18"/>
      <c r="I49" s="18"/>
      <c r="J49" s="18"/>
      <c r="K49" s="18"/>
    </row>
  </sheetData>
  <mergeCells count="45">
    <mergeCell ref="C45:K45"/>
    <mergeCell ref="C46:K46"/>
    <mergeCell ref="C47:K47"/>
    <mergeCell ref="C48:K48"/>
    <mergeCell ref="C49:K49"/>
    <mergeCell ref="C41:E41"/>
    <mergeCell ref="F41:H41"/>
    <mergeCell ref="I41:K41"/>
    <mergeCell ref="A43:K43"/>
    <mergeCell ref="C44:K44"/>
    <mergeCell ref="C39:E39"/>
    <mergeCell ref="F39:H39"/>
    <mergeCell ref="I39:K39"/>
    <mergeCell ref="C40:E40"/>
    <mergeCell ref="F40:H40"/>
    <mergeCell ref="I40:K40"/>
    <mergeCell ref="C37:E37"/>
    <mergeCell ref="F37:H37"/>
    <mergeCell ref="I37:K37"/>
    <mergeCell ref="C38:E38"/>
    <mergeCell ref="F38:H38"/>
    <mergeCell ref="I38:K38"/>
    <mergeCell ref="C35:E35"/>
    <mergeCell ref="F35:H35"/>
    <mergeCell ref="I35:K35"/>
    <mergeCell ref="C36:E36"/>
    <mergeCell ref="F36:H36"/>
    <mergeCell ref="I36:K36"/>
    <mergeCell ref="C33:E33"/>
    <mergeCell ref="F33:H33"/>
    <mergeCell ref="I33:K33"/>
    <mergeCell ref="C34:E34"/>
    <mergeCell ref="F34:H34"/>
    <mergeCell ref="I34:K34"/>
    <mergeCell ref="C31:E31"/>
    <mergeCell ref="F31:H31"/>
    <mergeCell ref="I31:K31"/>
    <mergeCell ref="C32:E32"/>
    <mergeCell ref="F32:H32"/>
    <mergeCell ref="I32:K32"/>
    <mergeCell ref="A1:K1"/>
    <mergeCell ref="A4:K4"/>
    <mergeCell ref="I5:K5"/>
    <mergeCell ref="A17:K17"/>
    <mergeCell ref="A30:K30"/>
  </mergeCells>
  <conditionalFormatting sqref="D10">
    <cfRule type="containsText" dxfId="59" priority="25" operator="containsText" text="QUALIFIED">
      <formula>NOT(ISERROR(SEARCH("QUALIFIED",D10)))</formula>
    </cfRule>
    <cfRule type="containsText" dxfId="58" priority="26" operator="containsText" text="DISQUALIFIED">
      <formula>NOT(ISERROR(SEARCH("DISQUALIFIED",D10)))</formula>
    </cfRule>
  </conditionalFormatting>
  <conditionalFormatting sqref="D11">
    <cfRule type="containsText" dxfId="57" priority="31" operator="containsText" text="QUALIFIED">
      <formula>NOT(ISERROR(SEARCH("QUALIFIED",D11)))</formula>
    </cfRule>
    <cfRule type="containsText" dxfId="56" priority="32" operator="containsText" text="DISQUALIFIED">
      <formula>NOT(ISERROR(SEARCH("DISQUALIFIED",D11)))</formula>
    </cfRule>
  </conditionalFormatting>
  <conditionalFormatting sqref="D12">
    <cfRule type="containsText" dxfId="55" priority="37" operator="containsText" text="QUALIFIED">
      <formula>NOT(ISERROR(SEARCH("QUALIFIED",D12)))</formula>
    </cfRule>
    <cfRule type="containsText" dxfId="54" priority="38" operator="containsText" text="DISQUALIFIED">
      <formula>NOT(ISERROR(SEARCH("DISQUALIFIED",D12)))</formula>
    </cfRule>
  </conditionalFormatting>
  <conditionalFormatting sqref="D13">
    <cfRule type="containsText" dxfId="53" priority="43" operator="containsText" text="QUALIFIED">
      <formula>NOT(ISERROR(SEARCH("QUALIFIED",D13)))</formula>
    </cfRule>
    <cfRule type="containsText" dxfId="52" priority="44" operator="containsText" text="DISQUALIFIED">
      <formula>NOT(ISERROR(SEARCH("DISQUALIFIED",D13)))</formula>
    </cfRule>
  </conditionalFormatting>
  <conditionalFormatting sqref="D14">
    <cfRule type="containsText" dxfId="51" priority="49" operator="containsText" text="QUALIFIED">
      <formula>NOT(ISERROR(SEARCH("QUALIFIED",D14)))</formula>
    </cfRule>
    <cfRule type="containsText" dxfId="50" priority="50" operator="containsText" text="DISQUALIFIED">
      <formula>NOT(ISERROR(SEARCH("DISQUALIFIED",D14)))</formula>
    </cfRule>
  </conditionalFormatting>
  <conditionalFormatting sqref="D15">
    <cfRule type="containsText" dxfId="49" priority="55" operator="containsText" text="QUALIFIED">
      <formula>NOT(ISERROR(SEARCH("QUALIFIED",D15)))</formula>
    </cfRule>
    <cfRule type="containsText" dxfId="48" priority="56" operator="containsText" text="DISQUALIFIED">
      <formula>NOT(ISERROR(SEARCH("DISQUALIFIED",D15)))</formula>
    </cfRule>
  </conditionalFormatting>
  <conditionalFormatting sqref="D6">
    <cfRule type="containsText" dxfId="47" priority="1" operator="containsText" text="QUALIFIED">
      <formula>NOT(ISERROR(SEARCH("QUALIFIED",D6)))</formula>
    </cfRule>
    <cfRule type="containsText" dxfId="46" priority="2" operator="containsText" text="DISQUALIFIED">
      <formula>NOT(ISERROR(SEARCH("DISQUALIFIED",D6)))</formula>
    </cfRule>
  </conditionalFormatting>
  <conditionalFormatting sqref="D7">
    <cfRule type="containsText" dxfId="45" priority="7" operator="containsText" text="QUALIFIED">
      <formula>NOT(ISERROR(SEARCH("QUALIFIED",D7)))</formula>
    </cfRule>
    <cfRule type="containsText" dxfId="44" priority="8" operator="containsText" text="DISQUALIFIED">
      <formula>NOT(ISERROR(SEARCH("DISQUALIFIED",D7)))</formula>
    </cfRule>
  </conditionalFormatting>
  <conditionalFormatting sqref="D8">
    <cfRule type="containsText" dxfId="43" priority="13" operator="containsText" text="QUALIFIED">
      <formula>NOT(ISERROR(SEARCH("QUALIFIED",D8)))</formula>
    </cfRule>
    <cfRule type="containsText" dxfId="42" priority="14" operator="containsText" text="DISQUALIFIED">
      <formula>NOT(ISERROR(SEARCH("DISQUALIFIED",D8)))</formula>
    </cfRule>
  </conditionalFormatting>
  <conditionalFormatting sqref="D9">
    <cfRule type="containsText" dxfId="41" priority="19" operator="containsText" text="QUALIFIED">
      <formula>NOT(ISERROR(SEARCH("QUALIFIED",D9)))</formula>
    </cfRule>
    <cfRule type="containsText" dxfId="40" priority="20" operator="containsText" text="DISQUALIFIED">
      <formula>NOT(ISERROR(SEARCH("DISQUALIFIED",D9)))</formula>
    </cfRule>
  </conditionalFormatting>
  <conditionalFormatting sqref="F10">
    <cfRule type="containsText" dxfId="39" priority="27" operator="containsText" text="LOW RISK">
      <formula>NOT(ISERROR(SEARCH("LOW RISK",F10)))</formula>
    </cfRule>
    <cfRule type="containsText" dxfId="38" priority="28" operator="containsText" text="MEDIUM RISK">
      <formula>NOT(ISERROR(SEARCH("MEDIUM RISK",F10)))</formula>
    </cfRule>
    <cfRule type="containsText" dxfId="37" priority="29" operator="containsText" text="HIGH RISK">
      <formula>NOT(ISERROR(SEARCH("HIGH RISK",F10)))</formula>
    </cfRule>
    <cfRule type="containsText" dxfId="36" priority="30" operator="containsText" text="CRITICAL RISK">
      <formula>NOT(ISERROR(SEARCH("CRITICAL RISK",F10)))</formula>
    </cfRule>
  </conditionalFormatting>
  <conditionalFormatting sqref="F11">
    <cfRule type="containsText" dxfId="35" priority="33" operator="containsText" text="LOW RISK">
      <formula>NOT(ISERROR(SEARCH("LOW RISK",F11)))</formula>
    </cfRule>
    <cfRule type="containsText" dxfId="34" priority="34" operator="containsText" text="MEDIUM RISK">
      <formula>NOT(ISERROR(SEARCH("MEDIUM RISK",F11)))</formula>
    </cfRule>
    <cfRule type="containsText" dxfId="33" priority="35" operator="containsText" text="HIGH RISK">
      <formula>NOT(ISERROR(SEARCH("HIGH RISK",F11)))</formula>
    </cfRule>
    <cfRule type="containsText" dxfId="32" priority="36" operator="containsText" text="CRITICAL RISK">
      <formula>NOT(ISERROR(SEARCH("CRITICAL RISK",F11)))</formula>
    </cfRule>
  </conditionalFormatting>
  <conditionalFormatting sqref="F12">
    <cfRule type="containsText" dxfId="31" priority="39" operator="containsText" text="LOW RISK">
      <formula>NOT(ISERROR(SEARCH("LOW RISK",F12)))</formula>
    </cfRule>
    <cfRule type="containsText" dxfId="30" priority="40" operator="containsText" text="MEDIUM RISK">
      <formula>NOT(ISERROR(SEARCH("MEDIUM RISK",F12)))</formula>
    </cfRule>
    <cfRule type="containsText" dxfId="29" priority="41" operator="containsText" text="HIGH RISK">
      <formula>NOT(ISERROR(SEARCH("HIGH RISK",F12)))</formula>
    </cfRule>
    <cfRule type="containsText" dxfId="28" priority="42" operator="containsText" text="CRITICAL RISK">
      <formula>NOT(ISERROR(SEARCH("CRITICAL RISK",F12)))</formula>
    </cfRule>
  </conditionalFormatting>
  <conditionalFormatting sqref="F13">
    <cfRule type="containsText" dxfId="27" priority="45" operator="containsText" text="LOW RISK">
      <formula>NOT(ISERROR(SEARCH("LOW RISK",F13)))</formula>
    </cfRule>
    <cfRule type="containsText" dxfId="26" priority="46" operator="containsText" text="MEDIUM RISK">
      <formula>NOT(ISERROR(SEARCH("MEDIUM RISK",F13)))</formula>
    </cfRule>
    <cfRule type="containsText" dxfId="25" priority="47" operator="containsText" text="HIGH RISK">
      <formula>NOT(ISERROR(SEARCH("HIGH RISK",F13)))</formula>
    </cfRule>
    <cfRule type="containsText" dxfId="24" priority="48" operator="containsText" text="CRITICAL RISK">
      <formula>NOT(ISERROR(SEARCH("CRITICAL RISK",F13)))</formula>
    </cfRule>
  </conditionalFormatting>
  <conditionalFormatting sqref="F14">
    <cfRule type="containsText" dxfId="23" priority="51" operator="containsText" text="LOW RISK">
      <formula>NOT(ISERROR(SEARCH("LOW RISK",F14)))</formula>
    </cfRule>
    <cfRule type="containsText" dxfId="22" priority="52" operator="containsText" text="MEDIUM RISK">
      <formula>NOT(ISERROR(SEARCH("MEDIUM RISK",F14)))</formula>
    </cfRule>
    <cfRule type="containsText" dxfId="21" priority="53" operator="containsText" text="HIGH RISK">
      <formula>NOT(ISERROR(SEARCH("HIGH RISK",F14)))</formula>
    </cfRule>
    <cfRule type="containsText" dxfId="20" priority="54" operator="containsText" text="CRITICAL RISK">
      <formula>NOT(ISERROR(SEARCH("CRITICAL RISK",F14)))</formula>
    </cfRule>
  </conditionalFormatting>
  <conditionalFormatting sqref="F15">
    <cfRule type="containsText" dxfId="19" priority="57" operator="containsText" text="LOW RISK">
      <formula>NOT(ISERROR(SEARCH("LOW RISK",F15)))</formula>
    </cfRule>
    <cfRule type="containsText" dxfId="18" priority="58" operator="containsText" text="MEDIUM RISK">
      <formula>NOT(ISERROR(SEARCH("MEDIUM RISK",F15)))</formula>
    </cfRule>
    <cfRule type="containsText" dxfId="17" priority="59" operator="containsText" text="HIGH RISK">
      <formula>NOT(ISERROR(SEARCH("HIGH RISK",F15)))</formula>
    </cfRule>
    <cfRule type="containsText" dxfId="16" priority="60" operator="containsText" text="CRITICAL RISK">
      <formula>NOT(ISERROR(SEARCH("CRITICAL RISK",F15)))</formula>
    </cfRule>
  </conditionalFormatting>
  <conditionalFormatting sqref="F6">
    <cfRule type="containsText" dxfId="15" priority="3" operator="containsText" text="LOW RISK">
      <formula>NOT(ISERROR(SEARCH("LOW RISK",F6)))</formula>
    </cfRule>
    <cfRule type="containsText" dxfId="14" priority="4" operator="containsText" text="MEDIUM RISK">
      <formula>NOT(ISERROR(SEARCH("MEDIUM RISK",F6)))</formula>
    </cfRule>
    <cfRule type="containsText" dxfId="13" priority="5" operator="containsText" text="HIGH RISK">
      <formula>NOT(ISERROR(SEARCH("HIGH RISK",F6)))</formula>
    </cfRule>
    <cfRule type="containsText" dxfId="12" priority="6" operator="containsText" text="CRITICAL RISK">
      <formula>NOT(ISERROR(SEARCH("CRITICAL RISK",F6)))</formula>
    </cfRule>
  </conditionalFormatting>
  <conditionalFormatting sqref="F7">
    <cfRule type="containsText" dxfId="11" priority="9" operator="containsText" text="LOW RISK">
      <formula>NOT(ISERROR(SEARCH("LOW RISK",F7)))</formula>
    </cfRule>
    <cfRule type="containsText" dxfId="10" priority="10" operator="containsText" text="MEDIUM RISK">
      <formula>NOT(ISERROR(SEARCH("MEDIUM RISK",F7)))</formula>
    </cfRule>
    <cfRule type="containsText" dxfId="9" priority="11" operator="containsText" text="HIGH RISK">
      <formula>NOT(ISERROR(SEARCH("HIGH RISK",F7)))</formula>
    </cfRule>
    <cfRule type="containsText" dxfId="8" priority="12" operator="containsText" text="CRITICAL RISK">
      <formula>NOT(ISERROR(SEARCH("CRITICAL RISK",F7)))</formula>
    </cfRule>
  </conditionalFormatting>
  <conditionalFormatting sqref="F8">
    <cfRule type="containsText" dxfId="7" priority="15" operator="containsText" text="LOW RISK">
      <formula>NOT(ISERROR(SEARCH("LOW RISK",F8)))</formula>
    </cfRule>
    <cfRule type="containsText" dxfId="6" priority="16" operator="containsText" text="MEDIUM RISK">
      <formula>NOT(ISERROR(SEARCH("MEDIUM RISK",F8)))</formula>
    </cfRule>
    <cfRule type="containsText" dxfId="5" priority="17" operator="containsText" text="HIGH RISK">
      <formula>NOT(ISERROR(SEARCH("HIGH RISK",F8)))</formula>
    </cfRule>
    <cfRule type="containsText" dxfId="4" priority="18" operator="containsText" text="CRITICAL RISK">
      <formula>NOT(ISERROR(SEARCH("CRITICAL RISK",F8)))</formula>
    </cfRule>
  </conditionalFormatting>
  <conditionalFormatting sqref="F9">
    <cfRule type="containsText" dxfId="3" priority="21" operator="containsText" text="LOW RISK">
      <formula>NOT(ISERROR(SEARCH("LOW RISK",F9)))</formula>
    </cfRule>
    <cfRule type="containsText" dxfId="2" priority="22" operator="containsText" text="MEDIUM RISK">
      <formula>NOT(ISERROR(SEARCH("MEDIUM RISK",F9)))</formula>
    </cfRule>
    <cfRule type="containsText" dxfId="1" priority="23" operator="containsText" text="HIGH RISK">
      <formula>NOT(ISERROR(SEARCH("HIGH RISK",F9)))</formula>
    </cfRule>
    <cfRule type="containsText" dxfId="0" priority="24" operator="containsText" text="CRITICAL RISK">
      <formula>NOT(ISERROR(SEARCH("CRITICAL RISK",F9)))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6"/>
  <sheetViews>
    <sheetView showGridLines="0" workbookViewId="0">
      <pane ySplit="2" topLeftCell="A3" activePane="bottomLeft" state="frozen"/>
      <selection pane="bottomLeft"/>
    </sheetView>
  </sheetViews>
  <sheetFormatPr defaultRowHeight="14.5" x14ac:dyDescent="0.35"/>
  <cols>
    <col min="1" max="1" width="8.7265625" customWidth="1"/>
    <col min="2" max="2" width="14.7265625" customWidth="1"/>
    <col min="3" max="3" width="90.7265625" customWidth="1"/>
  </cols>
  <sheetData>
    <row r="1" spans="1:3" ht="32" customHeight="1" x14ac:dyDescent="0.35">
      <c r="A1" s="14" t="s">
        <v>176</v>
      </c>
      <c r="B1" s="14"/>
      <c r="C1" s="14"/>
    </row>
    <row r="2" spans="1:3" ht="36" customHeight="1" x14ac:dyDescent="0.35">
      <c r="A2" s="16" t="s">
        <v>177</v>
      </c>
      <c r="B2" s="16"/>
      <c r="C2" s="16"/>
    </row>
    <row r="4" spans="1:3" ht="24" customHeight="1" x14ac:dyDescent="0.35">
      <c r="A4" s="15" t="s">
        <v>178</v>
      </c>
      <c r="B4" s="15"/>
      <c r="C4" s="1" t="s">
        <v>179</v>
      </c>
    </row>
    <row r="5" spans="1:3" ht="22" customHeight="1" x14ac:dyDescent="0.35">
      <c r="A5" s="4" t="s">
        <v>20</v>
      </c>
      <c r="B5" s="4" t="s">
        <v>21</v>
      </c>
      <c r="C5" s="4" t="s">
        <v>180</v>
      </c>
    </row>
    <row r="6" spans="1:3" ht="55" customHeight="1" x14ac:dyDescent="0.35">
      <c r="A6" s="5">
        <v>4</v>
      </c>
      <c r="B6" s="12" t="s">
        <v>23</v>
      </c>
      <c r="C6" s="2" t="s">
        <v>181</v>
      </c>
    </row>
    <row r="7" spans="1:3" ht="55" customHeight="1" x14ac:dyDescent="0.35">
      <c r="A7" s="5">
        <v>3</v>
      </c>
      <c r="B7" s="12" t="s">
        <v>25</v>
      </c>
      <c r="C7" s="2" t="s">
        <v>182</v>
      </c>
    </row>
    <row r="8" spans="1:3" ht="55" customHeight="1" x14ac:dyDescent="0.35">
      <c r="A8" s="5">
        <v>2</v>
      </c>
      <c r="B8" s="12" t="s">
        <v>27</v>
      </c>
      <c r="C8" s="2" t="s">
        <v>183</v>
      </c>
    </row>
    <row r="9" spans="1:3" ht="55" customHeight="1" x14ac:dyDescent="0.35">
      <c r="A9" s="5">
        <v>1</v>
      </c>
      <c r="B9" s="12" t="s">
        <v>29</v>
      </c>
      <c r="C9" s="2" t="s">
        <v>184</v>
      </c>
    </row>
    <row r="11" spans="1:3" ht="24" customHeight="1" x14ac:dyDescent="0.35">
      <c r="A11" s="15" t="s">
        <v>185</v>
      </c>
      <c r="B11" s="15"/>
      <c r="C11" s="1" t="s">
        <v>186</v>
      </c>
    </row>
    <row r="12" spans="1:3" ht="22" customHeight="1" x14ac:dyDescent="0.35">
      <c r="A12" s="4" t="s">
        <v>20</v>
      </c>
      <c r="B12" s="4" t="s">
        <v>21</v>
      </c>
      <c r="C12" s="4" t="s">
        <v>180</v>
      </c>
    </row>
    <row r="13" spans="1:3" ht="55" customHeight="1" x14ac:dyDescent="0.35">
      <c r="A13" s="5">
        <v>4</v>
      </c>
      <c r="B13" s="12" t="s">
        <v>23</v>
      </c>
      <c r="C13" s="2" t="s">
        <v>187</v>
      </c>
    </row>
    <row r="14" spans="1:3" ht="55" customHeight="1" x14ac:dyDescent="0.35">
      <c r="A14" s="5">
        <v>3</v>
      </c>
      <c r="B14" s="12" t="s">
        <v>25</v>
      </c>
      <c r="C14" s="2" t="s">
        <v>188</v>
      </c>
    </row>
    <row r="15" spans="1:3" ht="55" customHeight="1" x14ac:dyDescent="0.35">
      <c r="A15" s="5">
        <v>2</v>
      </c>
      <c r="B15" s="12" t="s">
        <v>27</v>
      </c>
      <c r="C15" s="2" t="s">
        <v>189</v>
      </c>
    </row>
    <row r="16" spans="1:3" ht="55" customHeight="1" x14ac:dyDescent="0.35">
      <c r="A16" s="5">
        <v>1</v>
      </c>
      <c r="B16" s="12" t="s">
        <v>29</v>
      </c>
      <c r="C16" s="2" t="s">
        <v>190</v>
      </c>
    </row>
    <row r="18" spans="1:3" ht="24" customHeight="1" x14ac:dyDescent="0.35">
      <c r="A18" s="15" t="s">
        <v>191</v>
      </c>
      <c r="B18" s="15"/>
      <c r="C18" s="1" t="s">
        <v>186</v>
      </c>
    </row>
    <row r="19" spans="1:3" ht="22" customHeight="1" x14ac:dyDescent="0.35">
      <c r="A19" s="4" t="s">
        <v>20</v>
      </c>
      <c r="B19" s="4" t="s">
        <v>21</v>
      </c>
      <c r="C19" s="4" t="s">
        <v>180</v>
      </c>
    </row>
    <row r="20" spans="1:3" ht="55" customHeight="1" x14ac:dyDescent="0.35">
      <c r="A20" s="5">
        <v>4</v>
      </c>
      <c r="B20" s="12" t="s">
        <v>23</v>
      </c>
      <c r="C20" s="2" t="s">
        <v>192</v>
      </c>
    </row>
    <row r="21" spans="1:3" ht="55" customHeight="1" x14ac:dyDescent="0.35">
      <c r="A21" s="5">
        <v>3</v>
      </c>
      <c r="B21" s="12" t="s">
        <v>25</v>
      </c>
      <c r="C21" s="2" t="s">
        <v>193</v>
      </c>
    </row>
    <row r="22" spans="1:3" ht="55" customHeight="1" x14ac:dyDescent="0.35">
      <c r="A22" s="5">
        <v>2</v>
      </c>
      <c r="B22" s="12" t="s">
        <v>27</v>
      </c>
      <c r="C22" s="2" t="s">
        <v>194</v>
      </c>
    </row>
    <row r="23" spans="1:3" ht="55" customHeight="1" x14ac:dyDescent="0.35">
      <c r="A23" s="5">
        <v>1</v>
      </c>
      <c r="B23" s="12" t="s">
        <v>29</v>
      </c>
      <c r="C23" s="2" t="s">
        <v>195</v>
      </c>
    </row>
    <row r="25" spans="1:3" ht="24" customHeight="1" x14ac:dyDescent="0.35">
      <c r="A25" s="15" t="s">
        <v>196</v>
      </c>
      <c r="B25" s="15"/>
      <c r="C25" s="1" t="s">
        <v>197</v>
      </c>
    </row>
    <row r="26" spans="1:3" ht="22" customHeight="1" x14ac:dyDescent="0.35">
      <c r="A26" s="4" t="s">
        <v>20</v>
      </c>
      <c r="B26" s="4" t="s">
        <v>21</v>
      </c>
      <c r="C26" s="4" t="s">
        <v>180</v>
      </c>
    </row>
    <row r="27" spans="1:3" ht="55" customHeight="1" x14ac:dyDescent="0.35">
      <c r="A27" s="5">
        <v>4</v>
      </c>
      <c r="B27" s="12" t="s">
        <v>23</v>
      </c>
      <c r="C27" s="2" t="s">
        <v>198</v>
      </c>
    </row>
    <row r="28" spans="1:3" ht="55" customHeight="1" x14ac:dyDescent="0.35">
      <c r="A28" s="5">
        <v>3</v>
      </c>
      <c r="B28" s="12" t="s">
        <v>25</v>
      </c>
      <c r="C28" s="2" t="s">
        <v>199</v>
      </c>
    </row>
    <row r="29" spans="1:3" ht="55" customHeight="1" x14ac:dyDescent="0.35">
      <c r="A29" s="5">
        <v>2</v>
      </c>
      <c r="B29" s="12" t="s">
        <v>27</v>
      </c>
      <c r="C29" s="2" t="s">
        <v>200</v>
      </c>
    </row>
    <row r="30" spans="1:3" ht="55" customHeight="1" x14ac:dyDescent="0.35">
      <c r="A30" s="5">
        <v>1</v>
      </c>
      <c r="B30" s="12" t="s">
        <v>29</v>
      </c>
      <c r="C30" s="2" t="s">
        <v>201</v>
      </c>
    </row>
    <row r="32" spans="1:3" ht="24" customHeight="1" x14ac:dyDescent="0.35">
      <c r="A32" s="15" t="s">
        <v>202</v>
      </c>
      <c r="B32" s="15"/>
      <c r="C32" s="1" t="s">
        <v>203</v>
      </c>
    </row>
    <row r="33" spans="1:3" ht="22" customHeight="1" x14ac:dyDescent="0.35">
      <c r="A33" s="4" t="s">
        <v>20</v>
      </c>
      <c r="B33" s="4" t="s">
        <v>21</v>
      </c>
      <c r="C33" s="4" t="s">
        <v>180</v>
      </c>
    </row>
    <row r="34" spans="1:3" ht="55" customHeight="1" x14ac:dyDescent="0.35">
      <c r="A34" s="5">
        <v>4</v>
      </c>
      <c r="B34" s="12" t="s">
        <v>23</v>
      </c>
      <c r="C34" s="2" t="s">
        <v>204</v>
      </c>
    </row>
    <row r="35" spans="1:3" ht="55" customHeight="1" x14ac:dyDescent="0.35">
      <c r="A35" s="5">
        <v>3</v>
      </c>
      <c r="B35" s="12" t="s">
        <v>25</v>
      </c>
      <c r="C35" s="2" t="s">
        <v>205</v>
      </c>
    </row>
    <row r="36" spans="1:3" ht="55" customHeight="1" x14ac:dyDescent="0.35">
      <c r="A36" s="5">
        <v>2</v>
      </c>
      <c r="B36" s="12" t="s">
        <v>27</v>
      </c>
      <c r="C36" s="2" t="s">
        <v>206</v>
      </c>
    </row>
    <row r="37" spans="1:3" ht="55" customHeight="1" x14ac:dyDescent="0.35">
      <c r="A37" s="5">
        <v>1</v>
      </c>
      <c r="B37" s="12" t="s">
        <v>29</v>
      </c>
      <c r="C37" s="2" t="s">
        <v>207</v>
      </c>
    </row>
    <row r="39" spans="1:3" ht="24" customHeight="1" x14ac:dyDescent="0.35">
      <c r="A39" s="15" t="s">
        <v>208</v>
      </c>
      <c r="B39" s="15"/>
      <c r="C39" s="1" t="s">
        <v>203</v>
      </c>
    </row>
    <row r="40" spans="1:3" ht="22" customHeight="1" x14ac:dyDescent="0.35">
      <c r="A40" s="4" t="s">
        <v>20</v>
      </c>
      <c r="B40" s="4" t="s">
        <v>21</v>
      </c>
      <c r="C40" s="4" t="s">
        <v>180</v>
      </c>
    </row>
    <row r="41" spans="1:3" ht="55" customHeight="1" x14ac:dyDescent="0.35">
      <c r="A41" s="5">
        <v>4</v>
      </c>
      <c r="B41" s="12" t="s">
        <v>23</v>
      </c>
      <c r="C41" s="2" t="s">
        <v>209</v>
      </c>
    </row>
    <row r="42" spans="1:3" ht="55" customHeight="1" x14ac:dyDescent="0.35">
      <c r="A42" s="5">
        <v>3</v>
      </c>
      <c r="B42" s="12" t="s">
        <v>25</v>
      </c>
      <c r="C42" s="2" t="s">
        <v>210</v>
      </c>
    </row>
    <row r="43" spans="1:3" ht="55" customHeight="1" x14ac:dyDescent="0.35">
      <c r="A43" s="5">
        <v>2</v>
      </c>
      <c r="B43" s="12" t="s">
        <v>27</v>
      </c>
      <c r="C43" s="2" t="s">
        <v>211</v>
      </c>
    </row>
    <row r="44" spans="1:3" ht="55" customHeight="1" x14ac:dyDescent="0.35">
      <c r="A44" s="5">
        <v>1</v>
      </c>
      <c r="B44" s="12" t="s">
        <v>29</v>
      </c>
      <c r="C44" s="2" t="s">
        <v>212</v>
      </c>
    </row>
    <row r="46" spans="1:3" ht="24" customHeight="1" x14ac:dyDescent="0.35">
      <c r="A46" s="15" t="s">
        <v>213</v>
      </c>
      <c r="B46" s="15"/>
      <c r="C46" s="15"/>
    </row>
    <row r="47" spans="1:3" ht="22" customHeight="1" x14ac:dyDescent="0.35">
      <c r="A47" s="4" t="s">
        <v>80</v>
      </c>
      <c r="B47" s="4" t="s">
        <v>214</v>
      </c>
      <c r="C47" s="4" t="s">
        <v>82</v>
      </c>
    </row>
    <row r="48" spans="1:3" ht="30" customHeight="1" x14ac:dyDescent="0.35">
      <c r="A48" s="5" t="s">
        <v>93</v>
      </c>
      <c r="B48" s="3" t="s">
        <v>94</v>
      </c>
      <c r="C48" s="2" t="s">
        <v>215</v>
      </c>
    </row>
    <row r="49" spans="1:3" ht="30" customHeight="1" x14ac:dyDescent="0.35">
      <c r="A49" s="5" t="s">
        <v>96</v>
      </c>
      <c r="B49" s="3" t="s">
        <v>97</v>
      </c>
      <c r="C49" s="2" t="s">
        <v>216</v>
      </c>
    </row>
    <row r="50" spans="1:3" ht="30" customHeight="1" x14ac:dyDescent="0.35">
      <c r="A50" s="5" t="s">
        <v>99</v>
      </c>
      <c r="B50" s="3" t="s">
        <v>100</v>
      </c>
      <c r="C50" s="2" t="s">
        <v>217</v>
      </c>
    </row>
    <row r="51" spans="1:3" ht="30" customHeight="1" x14ac:dyDescent="0.35">
      <c r="A51" s="5" t="s">
        <v>102</v>
      </c>
      <c r="B51" s="3" t="s">
        <v>103</v>
      </c>
      <c r="C51" s="2" t="s">
        <v>218</v>
      </c>
    </row>
    <row r="52" spans="1:3" ht="30" customHeight="1" x14ac:dyDescent="0.35">
      <c r="A52" s="5" t="s">
        <v>105</v>
      </c>
      <c r="B52" s="3" t="s">
        <v>106</v>
      </c>
      <c r="C52" s="2" t="s">
        <v>219</v>
      </c>
    </row>
    <row r="53" spans="1:3" ht="30" customHeight="1" x14ac:dyDescent="0.35">
      <c r="A53" s="5" t="s">
        <v>108</v>
      </c>
      <c r="B53" s="3" t="s">
        <v>109</v>
      </c>
      <c r="C53" s="2" t="s">
        <v>220</v>
      </c>
    </row>
    <row r="54" spans="1:3" ht="30" customHeight="1" x14ac:dyDescent="0.35">
      <c r="A54" s="5" t="s">
        <v>111</v>
      </c>
      <c r="B54" s="3" t="s">
        <v>112</v>
      </c>
      <c r="C54" s="2" t="s">
        <v>221</v>
      </c>
    </row>
    <row r="56" spans="1:3" ht="40" customHeight="1" x14ac:dyDescent="0.35">
      <c r="A56" s="19" t="s">
        <v>222</v>
      </c>
      <c r="B56" s="19"/>
      <c r="C56" s="19"/>
    </row>
  </sheetData>
  <mergeCells count="10">
    <mergeCell ref="A25:B25"/>
    <mergeCell ref="A32:B32"/>
    <mergeCell ref="A39:B39"/>
    <mergeCell ref="A46:C46"/>
    <mergeCell ref="A56:C56"/>
    <mergeCell ref="A1:C1"/>
    <mergeCell ref="A2:C2"/>
    <mergeCell ref="A4:B4"/>
    <mergeCell ref="A11:B11"/>
    <mergeCell ref="A18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 &amp; Scoring Guide</vt:lpstr>
      <vt:lpstr>CRI Screening</vt:lpstr>
      <vt:lpstr>Category Scoring</vt:lpstr>
      <vt:lpstr>Comparison Dashboard</vt:lpstr>
      <vt:lpstr>Scoring Rubric Reference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Burciaga, Carlos</dc:creator>
  <cp:lastModifiedBy>Burciaga, Carlos</cp:lastModifiedBy>
  <dcterms:created xsi:type="dcterms:W3CDTF">2026-04-06T22:37:36Z</dcterms:created>
  <dcterms:modified xsi:type="dcterms:W3CDTF">2026-04-06T22:39:31Z</dcterms:modified>
</cp:coreProperties>
</file>